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vidaponte/Desktop/"/>
    </mc:Choice>
  </mc:AlternateContent>
  <xr:revisionPtr revIDLastSave="0" documentId="8_{A7E3DD4E-D8C5-BE4B-96EF-87C978F6D73D}" xr6:coauthVersionLast="47" xr6:coauthVersionMax="47" xr10:uidLastSave="{00000000-0000-0000-0000-000000000000}"/>
  <bookViews>
    <workbookView xWindow="0" yWindow="500" windowWidth="35840" windowHeight="22400" activeTab="1" xr2:uid="{00000000-000D-0000-FFFF-FFFF00000000}"/>
  </bookViews>
  <sheets>
    <sheet name="Commandery Info" sheetId="1" r:id="rId1"/>
    <sheet name="Annual Report Commandery" sheetId="4" r:id="rId2"/>
    <sheet name="Proxy Sign In Sheet" sheetId="5" r:id="rId3"/>
  </sheets>
  <definedNames>
    <definedName name="_xlnm.Print_Area" localSheetId="1">'Annual Report Commandery'!$A$1:$G$202</definedName>
    <definedName name="_xlnm.Print_Area" localSheetId="0">'Commandery Info'!$A$1:$I$211</definedName>
    <definedName name="_xlnm.Print_Area" localSheetId="2">'Proxy Sign In Sheet'!$A$1:$K$42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5" l="1"/>
  <c r="A27" i="4"/>
  <c r="A5" i="5"/>
  <c r="A2" i="5"/>
  <c r="A1" i="5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E109" i="4"/>
  <c r="E104" i="4"/>
  <c r="E99" i="4"/>
  <c r="E94" i="4"/>
  <c r="E89" i="4"/>
  <c r="E84" i="4"/>
  <c r="E79" i="4"/>
  <c r="A109" i="4"/>
  <c r="A104" i="4"/>
  <c r="A99" i="4"/>
  <c r="A94" i="4"/>
  <c r="A89" i="4"/>
  <c r="A84" i="4"/>
  <c r="A79" i="4"/>
  <c r="E117" i="4"/>
  <c r="A106" i="1"/>
  <c r="A92" i="1"/>
  <c r="E47" i="4"/>
  <c r="D47" i="4"/>
  <c r="B47" i="4"/>
  <c r="A47" i="4"/>
  <c r="C44" i="4"/>
  <c r="B44" i="4"/>
  <c r="N183" i="1"/>
  <c r="O183" i="1" s="1"/>
  <c r="N182" i="1"/>
  <c r="O182" i="1" s="1"/>
  <c r="N188" i="1"/>
  <c r="O188" i="1" s="1"/>
  <c r="N189" i="1"/>
  <c r="O189" i="1" s="1"/>
  <c r="N190" i="1"/>
  <c r="O190" i="1" s="1"/>
  <c r="N191" i="1"/>
  <c r="O191" i="1" s="1"/>
  <c r="N192" i="1"/>
  <c r="O192" i="1"/>
  <c r="N193" i="1"/>
  <c r="O193" i="1"/>
  <c r="N194" i="1"/>
  <c r="O194" i="1" s="1"/>
  <c r="N195" i="1"/>
  <c r="O195" i="1" s="1"/>
  <c r="N196" i="1"/>
  <c r="O196" i="1" s="1"/>
  <c r="N197" i="1"/>
  <c r="O197" i="1" s="1"/>
  <c r="A5" i="4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7" i="4"/>
  <c r="A74" i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/>
  <c r="S83" i="1"/>
  <c r="T83" i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N163" i="1"/>
  <c r="O163" i="1" s="1"/>
  <c r="N162" i="1"/>
  <c r="O162" i="1" s="1"/>
  <c r="N161" i="1"/>
  <c r="O161" i="1" s="1"/>
  <c r="N160" i="1"/>
  <c r="O160" i="1" s="1"/>
  <c r="N130" i="1"/>
  <c r="O130" i="1"/>
  <c r="N129" i="1"/>
  <c r="O129" i="1"/>
  <c r="N128" i="1"/>
  <c r="O128" i="1" s="1"/>
  <c r="N127" i="1"/>
  <c r="O127" i="1" s="1"/>
  <c r="AB83" i="1"/>
  <c r="AC83" i="1" s="1"/>
  <c r="Z83" i="1"/>
  <c r="AA83" i="1"/>
  <c r="X83" i="1"/>
  <c r="Y83" i="1" s="1"/>
  <c r="AB82" i="1"/>
  <c r="AC82" i="1" s="1"/>
  <c r="Z82" i="1"/>
  <c r="AA82" i="1" s="1"/>
  <c r="X82" i="1"/>
  <c r="Y82" i="1"/>
  <c r="AB81" i="1"/>
  <c r="AC81" i="1" s="1"/>
  <c r="Z81" i="1"/>
  <c r="AA81" i="1" s="1"/>
  <c r="X81" i="1"/>
  <c r="Y81" i="1"/>
  <c r="AB80" i="1"/>
  <c r="AC80" i="1" s="1"/>
  <c r="Z80" i="1"/>
  <c r="AA80" i="1" s="1"/>
  <c r="X80" i="1"/>
  <c r="Y80" i="1" s="1"/>
  <c r="AB90" i="1"/>
  <c r="AC90" i="1" s="1"/>
  <c r="Z90" i="1"/>
  <c r="AA90" i="1" s="1"/>
  <c r="AB89" i="1"/>
  <c r="AC89" i="1" s="1"/>
  <c r="Z89" i="1"/>
  <c r="AA89" i="1" s="1"/>
  <c r="AB88" i="1"/>
  <c r="AC88" i="1"/>
  <c r="Z88" i="1"/>
  <c r="AA88" i="1"/>
  <c r="AB87" i="1"/>
  <c r="AC87" i="1" s="1"/>
  <c r="Z87" i="1"/>
  <c r="AA87" i="1" s="1"/>
  <c r="AB86" i="1"/>
  <c r="AC86" i="1" s="1"/>
  <c r="Z86" i="1"/>
  <c r="AA86" i="1" s="1"/>
  <c r="AB85" i="1"/>
  <c r="AC85" i="1" s="1"/>
  <c r="Z85" i="1"/>
  <c r="AA85" i="1" s="1"/>
  <c r="AB84" i="1"/>
  <c r="AC84" i="1" s="1"/>
  <c r="Z84" i="1"/>
  <c r="AA84" i="1" s="1"/>
  <c r="AB79" i="1"/>
  <c r="AC79" i="1" s="1"/>
  <c r="Z79" i="1"/>
  <c r="AA79" i="1" s="1"/>
  <c r="AB78" i="1"/>
  <c r="AC78" i="1"/>
  <c r="Z78" i="1"/>
  <c r="AA78" i="1"/>
  <c r="AB77" i="1"/>
  <c r="AC77" i="1" s="1"/>
  <c r="Z77" i="1"/>
  <c r="AA77" i="1" s="1"/>
  <c r="X90" i="1"/>
  <c r="Y90" i="1" s="1"/>
  <c r="X89" i="1"/>
  <c r="Y89" i="1" s="1"/>
  <c r="X88" i="1"/>
  <c r="Y88" i="1" s="1"/>
  <c r="X87" i="1"/>
  <c r="Y87" i="1" s="1"/>
  <c r="X86" i="1"/>
  <c r="Y86" i="1" s="1"/>
  <c r="X85" i="1"/>
  <c r="Y85" i="1"/>
  <c r="X84" i="1"/>
  <c r="Y84" i="1" s="1"/>
  <c r="X79" i="1"/>
  <c r="Y79" i="1" s="1"/>
  <c r="X78" i="1"/>
  <c r="Y78" i="1"/>
  <c r="X77" i="1"/>
  <c r="Y77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59" i="1"/>
  <c r="O159" i="1"/>
  <c r="N158" i="1"/>
  <c r="O158" i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E75" i="4"/>
  <c r="C72" i="4"/>
  <c r="B72" i="4"/>
  <c r="D75" i="4"/>
  <c r="B75" i="4"/>
  <c r="A75" i="4"/>
  <c r="E68" i="4"/>
  <c r="C65" i="4"/>
  <c r="B65" i="4"/>
  <c r="D68" i="4"/>
  <c r="B68" i="4"/>
  <c r="A68" i="4"/>
  <c r="A65" i="4"/>
  <c r="A72" i="4"/>
  <c r="E61" i="4"/>
  <c r="C58" i="4"/>
  <c r="B58" i="4"/>
  <c r="D61" i="4"/>
  <c r="B61" i="4"/>
  <c r="A61" i="4"/>
  <c r="A58" i="4"/>
  <c r="E54" i="4"/>
  <c r="C51" i="4"/>
  <c r="B51" i="4"/>
  <c r="D54" i="4"/>
  <c r="B54" i="4"/>
  <c r="A54" i="4"/>
  <c r="A51" i="4"/>
  <c r="A12" i="4"/>
  <c r="A11" i="4"/>
  <c r="A10" i="4"/>
  <c r="D13" i="4"/>
  <c r="A9" i="4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/>
  <c r="N110" i="1"/>
  <c r="O110" i="1"/>
  <c r="N109" i="1"/>
  <c r="O109" i="1" s="1"/>
  <c r="N7" i="1"/>
  <c r="A15" i="4" s="1"/>
  <c r="N6" i="1"/>
  <c r="N146" i="1"/>
  <c r="O146" i="1" s="1"/>
  <c r="N145" i="1"/>
  <c r="O145" i="1"/>
  <c r="N144" i="1"/>
  <c r="O144" i="1" s="1"/>
  <c r="N135" i="1"/>
  <c r="O135" i="1" s="1"/>
  <c r="N134" i="1"/>
  <c r="O134" i="1"/>
  <c r="N133" i="1"/>
  <c r="O133" i="1" s="1"/>
  <c r="E40" i="5"/>
  <c r="D40" i="5"/>
  <c r="C40" i="5"/>
  <c r="E39" i="5"/>
  <c r="D39" i="5"/>
  <c r="C39" i="5"/>
  <c r="E38" i="5"/>
  <c r="D38" i="5"/>
  <c r="C38" i="5"/>
  <c r="E37" i="5"/>
  <c r="D37" i="5"/>
  <c r="C37" i="5"/>
  <c r="E36" i="5"/>
  <c r="D36" i="5"/>
  <c r="C36" i="5"/>
  <c r="E35" i="5"/>
  <c r="D35" i="5"/>
  <c r="C35" i="5"/>
  <c r="E34" i="5"/>
  <c r="D34" i="5"/>
  <c r="C34" i="5"/>
  <c r="E33" i="5"/>
  <c r="D33" i="5"/>
  <c r="C33" i="5"/>
  <c r="E32" i="5"/>
  <c r="D32" i="5"/>
  <c r="C32" i="5"/>
  <c r="E31" i="5"/>
  <c r="D31" i="5"/>
  <c r="C31" i="5"/>
  <c r="E30" i="5"/>
  <c r="D30" i="5"/>
  <c r="C30" i="5"/>
  <c r="E29" i="5"/>
  <c r="D29" i="5"/>
  <c r="C29" i="5"/>
  <c r="E28" i="5"/>
  <c r="D28" i="5"/>
  <c r="C28" i="5"/>
  <c r="E27" i="5"/>
  <c r="D27" i="5"/>
  <c r="C27" i="5"/>
  <c r="E26" i="5"/>
  <c r="D26" i="5"/>
  <c r="C26" i="5"/>
  <c r="E25" i="5"/>
  <c r="D25" i="5"/>
  <c r="C25" i="5"/>
  <c r="E24" i="5"/>
  <c r="D24" i="5"/>
  <c r="C24" i="5"/>
  <c r="E23" i="5"/>
  <c r="D23" i="5"/>
  <c r="C23" i="5"/>
  <c r="E22" i="5"/>
  <c r="D22" i="5"/>
  <c r="C22" i="5"/>
  <c r="E21" i="5"/>
  <c r="D21" i="5"/>
  <c r="C21" i="5"/>
  <c r="E20" i="5"/>
  <c r="D20" i="5"/>
  <c r="C20" i="5"/>
  <c r="E19" i="5"/>
  <c r="D19" i="5"/>
  <c r="C19" i="5"/>
  <c r="E18" i="5"/>
  <c r="D18" i="5"/>
  <c r="C18" i="5"/>
  <c r="C17" i="5"/>
  <c r="E17" i="5"/>
  <c r="D17" i="5"/>
  <c r="C13" i="5"/>
  <c r="C11" i="5"/>
  <c r="C9" i="5"/>
  <c r="N210" i="1"/>
  <c r="O210" i="1" s="1"/>
  <c r="N209" i="1"/>
  <c r="O209" i="1" s="1"/>
  <c r="N208" i="1"/>
  <c r="O208" i="1"/>
  <c r="N207" i="1"/>
  <c r="O207" i="1"/>
  <c r="N206" i="1"/>
  <c r="O206" i="1" s="1"/>
  <c r="N205" i="1"/>
  <c r="O205" i="1" s="1"/>
  <c r="N204" i="1"/>
  <c r="O204" i="1"/>
  <c r="N203" i="1"/>
  <c r="O203" i="1" s="1"/>
  <c r="N202" i="1"/>
  <c r="O202" i="1" s="1"/>
  <c r="N201" i="1"/>
  <c r="O201" i="1" s="1"/>
  <c r="N104" i="1"/>
  <c r="O104" i="1"/>
  <c r="N103" i="1"/>
  <c r="O103" i="1"/>
  <c r="N102" i="1"/>
  <c r="O102" i="1" s="1"/>
  <c r="N101" i="1"/>
  <c r="O101" i="1" s="1"/>
  <c r="N100" i="1"/>
  <c r="O100" i="1"/>
  <c r="N99" i="1"/>
  <c r="O99" i="1"/>
  <c r="N98" i="1"/>
  <c r="O98" i="1" s="1"/>
  <c r="N97" i="1"/>
  <c r="O97" i="1" s="1"/>
  <c r="N96" i="1"/>
  <c r="O96" i="1" s="1"/>
  <c r="N95" i="1"/>
  <c r="O95" i="1" s="1"/>
  <c r="N125" i="1"/>
  <c r="O125" i="1" s="1"/>
  <c r="N136" i="1"/>
  <c r="O136" i="1" s="1"/>
  <c r="N132" i="1"/>
  <c r="O132" i="1"/>
  <c r="N131" i="1"/>
  <c r="O131" i="1"/>
  <c r="N126" i="1"/>
  <c r="O126" i="1" s="1"/>
  <c r="N147" i="1"/>
  <c r="O147" i="1" s="1"/>
  <c r="N143" i="1"/>
  <c r="O143" i="1" s="1"/>
  <c r="N142" i="1"/>
  <c r="O142" i="1"/>
  <c r="N141" i="1"/>
  <c r="O141" i="1" s="1"/>
  <c r="N140" i="1"/>
  <c r="O140" i="1" s="1"/>
  <c r="A17" i="4" l="1"/>
  <c r="Y185" i="1"/>
  <c r="Y92" i="1"/>
  <c r="G95" i="1"/>
  <c r="D121" i="4" s="1"/>
  <c r="C158" i="1"/>
  <c r="D136" i="4" s="1"/>
  <c r="T185" i="1"/>
  <c r="T92" i="1"/>
  <c r="C201" i="1"/>
  <c r="D149" i="4" s="1"/>
  <c r="C188" i="1"/>
  <c r="D152" i="4" s="1"/>
  <c r="D174" i="1"/>
  <c r="D138" i="4" s="1"/>
  <c r="C125" i="1"/>
  <c r="D132" i="4" s="1"/>
  <c r="C140" i="1"/>
  <c r="D134" i="4" s="1"/>
  <c r="F109" i="1"/>
  <c r="D123" i="4" s="1"/>
  <c r="AA185" i="1"/>
  <c r="AA92" i="1"/>
  <c r="AC185" i="1"/>
  <c r="AC92" i="1"/>
  <c r="G77" i="1" s="1"/>
  <c r="D119" i="4" s="1"/>
  <c r="E144" i="4" l="1"/>
  <c r="D163" i="4"/>
  <c r="D171" i="4"/>
  <c r="E172" i="4" s="1"/>
  <c r="E129" i="4"/>
  <c r="E147" i="4" s="1"/>
  <c r="D175" i="4" l="1"/>
  <c r="E177" i="4" s="1"/>
  <c r="E155" i="4"/>
  <c r="D162" i="4"/>
  <c r="E164" i="4" s="1"/>
  <c r="D167" i="4"/>
  <c r="E168" i="4" s="1"/>
  <c r="E180" i="4" l="1"/>
</calcChain>
</file>

<file path=xl/sharedStrings.xml><?xml version="1.0" encoding="utf-8"?>
<sst xmlns="http://schemas.openxmlformats.org/spreadsheetml/2006/main" count="326" uniqueCount="188">
  <si>
    <t>Name</t>
  </si>
  <si>
    <t>Address</t>
  </si>
  <si>
    <t>City</t>
  </si>
  <si>
    <t>E-mail</t>
  </si>
  <si>
    <t>Treasurer</t>
  </si>
  <si>
    <t>Sentinal</t>
  </si>
  <si>
    <t>Submitted By:</t>
  </si>
  <si>
    <t>Date Submitted:</t>
  </si>
  <si>
    <t>(This will be used for the registration at Grand Sessions)</t>
  </si>
  <si>
    <t>Total Number:</t>
  </si>
  <si>
    <t>Proxy</t>
  </si>
  <si>
    <t>Year</t>
  </si>
  <si>
    <t>Member Sign-In / Proxy Signature Sheet</t>
  </si>
  <si>
    <t>Number of Members Reported Last Year?</t>
  </si>
  <si>
    <t>Other cells cannot be edited.</t>
  </si>
  <si>
    <t>All of this information will be automatically transferred to the Annual Report and Proxy Sign-In spreadsheets.</t>
  </si>
  <si>
    <t>The Annual Report and Proxy Sign-In spreadsheets may be printed for your use but cannot be edited.</t>
  </si>
  <si>
    <t>Zip + 4</t>
  </si>
  <si>
    <t>Home Phone</t>
  </si>
  <si>
    <t>Reporting Year</t>
  </si>
  <si>
    <t>Cell Phone</t>
  </si>
  <si>
    <t>State</t>
  </si>
  <si>
    <t>WA</t>
  </si>
  <si>
    <t>OFFICERS</t>
  </si>
  <si>
    <t>ANNUAL REPORT</t>
  </si>
  <si>
    <t>with full payment due enclosed.  If any requested information is not provided, this Form will be returned to you as incomplete.</t>
  </si>
  <si>
    <t>Date: mm/dd/yyyy</t>
  </si>
  <si>
    <t>_______________________________</t>
  </si>
  <si>
    <t>__________________</t>
  </si>
  <si>
    <t>Birth Date (mm/dd/yyyy)</t>
  </si>
  <si>
    <t>Elected Date (mm/dd/yyyy)</t>
  </si>
  <si>
    <t>Full Name (LAST NAME, First, Middle)</t>
  </si>
  <si>
    <t>FIFTY-YEAR MEMBERS ON THE ROLL</t>
  </si>
  <si>
    <t>INDIGENT MEMBERS ON THE ROLL</t>
  </si>
  <si>
    <t>Date Approved (mm/dd/yyyy)</t>
  </si>
  <si>
    <t>DEATHS NOT PREVIOUSLY REPORTED</t>
  </si>
  <si>
    <t>Date of Death (mm/dd/yyyy)</t>
  </si>
  <si>
    <t>Date of Demit (mm/dd/yyyy)</t>
  </si>
  <si>
    <t>DROPPED FOR NPD SINCE LAST REPORT</t>
  </si>
  <si>
    <t>Date Reported (mm/dd/yyyy)</t>
  </si>
  <si>
    <t xml:space="preserve">Time:  </t>
  </si>
  <si>
    <t>Page 1</t>
  </si>
  <si>
    <t>--NAME--</t>
  </si>
  <si>
    <t>--Phone--</t>
  </si>
  <si>
    <t>--Cell--</t>
  </si>
  <si>
    <t>--Address--</t>
  </si>
  <si>
    <t>--City--</t>
  </si>
  <si>
    <t>--State--</t>
  </si>
  <si>
    <t>--Zip--</t>
  </si>
  <si>
    <t>--E-Mail--</t>
  </si>
  <si>
    <t>Page 2</t>
  </si>
  <si>
    <t>Be sure to include a copy of your IRS Form 990-N for the reporting year.</t>
  </si>
  <si>
    <t>Excluded Meeting Months</t>
  </si>
  <si>
    <t>Page 3</t>
  </si>
  <si>
    <t>#</t>
  </si>
  <si>
    <t>$</t>
  </si>
  <si>
    <t>Page 4</t>
  </si>
  <si>
    <t>A. Total Number of Exalted Members at the End of Previous Year (From Pg 1)</t>
  </si>
  <si>
    <t>GAINS</t>
  </si>
  <si>
    <t>LOSSES</t>
  </si>
  <si>
    <t>*******************************************************************************************************************</t>
  </si>
  <si>
    <t>*****************************************************************************************************************</t>
  </si>
  <si>
    <t>Enter Data Manually</t>
  </si>
  <si>
    <t>Stated Conclave Day / Months</t>
  </si>
  <si>
    <t>Stated Conclave Time</t>
  </si>
  <si>
    <t>Stated Conclave Location</t>
  </si>
  <si>
    <t>Stated Conclave Address</t>
  </si>
  <si>
    <t>Stated Conclave City</t>
  </si>
  <si>
    <t>Stated Conclave Zip</t>
  </si>
  <si>
    <t>Commandery Name</t>
  </si>
  <si>
    <t>Commandery Number</t>
  </si>
  <si>
    <t>Commandery Recorder Instructions:</t>
  </si>
  <si>
    <t>Print the Annual Report, have the Eminent Commander and yourself SIGN where indicated on page 1.</t>
  </si>
  <si>
    <t>Imprint the Commandery seal where indicated on page 1.</t>
  </si>
  <si>
    <t>The Date the Officers were Elected?</t>
  </si>
  <si>
    <t>The Date the Officers were Installed?</t>
  </si>
  <si>
    <t>Eminent Commander</t>
  </si>
  <si>
    <t>Generalissimo</t>
  </si>
  <si>
    <t>Captain General</t>
  </si>
  <si>
    <t>Recorder</t>
  </si>
  <si>
    <t>Prelate</t>
  </si>
  <si>
    <t>Senior Warden</t>
  </si>
  <si>
    <t>Junior Warden</t>
  </si>
  <si>
    <t>Sword Bearer</t>
  </si>
  <si>
    <t>Standard Bearer</t>
  </si>
  <si>
    <t>Warder</t>
  </si>
  <si>
    <t>Names of Past Eminent Commanders who are Members of this Commandery</t>
  </si>
  <si>
    <t>Past EC Year</t>
  </si>
  <si>
    <t>Sir Knight</t>
  </si>
  <si>
    <t>From Commandery Name / Number</t>
  </si>
  <si>
    <t>"SK's With Demit" of "Unaffiliated Over 25 Months" or "Out of State SK's Not Demitting from Foreign Chapter"</t>
  </si>
  <si>
    <t>List New Members Whether Conferred by Own or Another Commandery</t>
  </si>
  <si>
    <t>Order of Malta (mm/dd/yyyy)</t>
  </si>
  <si>
    <t>The Red Cross (mm/dd/yyyy)</t>
  </si>
  <si>
    <t>Order of the Temple (mm/dd/yyyy)</t>
  </si>
  <si>
    <t>Date Knighted (mm/dd/yyyy)</t>
  </si>
  <si>
    <t>DROPPED IN COMMANDERY FOR ANY REASON SINCE LAST REPORT</t>
  </si>
  <si>
    <t>Dropped in Lodge / Chapter / Council, etc., Suspended or Expelled</t>
  </si>
  <si>
    <t>Reason for Dropping</t>
  </si>
  <si>
    <t xml:space="preserve"> to: Most Eminent Grand Commandery -- Knights Templar of Washington</t>
  </si>
  <si>
    <t>KNIGHTS TEMPLAR of WASHINGTON</t>
  </si>
  <si>
    <t>THE STATED CONCLAVES OF THIS COMMANDERY</t>
  </si>
  <si>
    <t>TO THE GRAND COMMANDERY,</t>
  </si>
  <si>
    <t>IT MUST BE MAILED TO THE GRAND RECORDER</t>
  </si>
  <si>
    <r>
      <t xml:space="preserve">By law, each Commandery is required to submit FORM 990-N (e-Postcard) to the IRS </t>
    </r>
    <r>
      <rPr>
        <b/>
        <u/>
        <sz val="10"/>
        <color indexed="10"/>
        <rFont val="Calibri"/>
        <family val="2"/>
      </rPr>
      <t>every year</t>
    </r>
    <r>
      <rPr>
        <b/>
        <sz val="10"/>
        <color indexed="10"/>
        <rFont val="Calibri"/>
        <family val="2"/>
      </rPr>
      <t>.</t>
    </r>
  </si>
  <si>
    <t>Recorder -- Imprint Commandery Seal HERE</t>
  </si>
  <si>
    <t>Commandery Recorder</t>
  </si>
  <si>
    <t>Grand Commandery, Knights Templar of Washington</t>
  </si>
  <si>
    <t>SK Name</t>
  </si>
  <si>
    <t>SK Signature</t>
  </si>
  <si>
    <t>Past Eminent Commanders</t>
  </si>
  <si>
    <t>from</t>
  </si>
  <si>
    <t>Report here only those former members who have PETITIONED for reinstatement.</t>
  </si>
  <si>
    <t>Date Dropped NPD (mm/dd/yyyy)</t>
  </si>
  <si>
    <t>Total Number Knighted:</t>
  </si>
  <si>
    <t># Malta</t>
  </si>
  <si>
    <t>#Red Cross</t>
  </si>
  <si>
    <t>#Temple</t>
  </si>
  <si>
    <t>Fill in the blank (blue) cells with the correct information for the report year.</t>
  </si>
  <si>
    <t>Sentinel</t>
  </si>
  <si>
    <r>
      <t xml:space="preserve">The return must be in </t>
    </r>
    <r>
      <rPr>
        <b/>
        <u/>
        <sz val="10"/>
        <color indexed="10"/>
        <rFont val="Calibri"/>
        <family val="2"/>
      </rPr>
      <t>hard copy</t>
    </r>
    <r>
      <rPr>
        <b/>
        <sz val="10"/>
        <color indexed="10"/>
        <rFont val="Calibri"/>
        <family val="2"/>
      </rPr>
      <t xml:space="preserve"> under Commandery Seal and signed by BOTH the Eminent Commander and Recorder</t>
    </r>
  </si>
  <si>
    <t># Elected ONLY</t>
  </si>
  <si>
    <t>For What Reason Disciplined?</t>
  </si>
  <si>
    <t>DEMITTED</t>
  </si>
  <si>
    <t>RECAPITULATION</t>
  </si>
  <si>
    <t>Members GAIN for the Reporting Year</t>
  </si>
  <si>
    <t>B. Number of Members KNIGHTED</t>
  </si>
  <si>
    <t xml:space="preserve">    __________________________________________________________________</t>
  </si>
  <si>
    <t>C. Number of Members REINSTATED</t>
  </si>
  <si>
    <t>D. Number of Members AFFILIATED</t>
  </si>
  <si>
    <t>E. Error on Last Return (Explain)</t>
  </si>
  <si>
    <t xml:space="preserve">  Add Lines B,C,D,E</t>
  </si>
  <si>
    <t>Members LOSS for the Reporting Year</t>
  </si>
  <si>
    <t>F. Total Number of Members GAINED</t>
  </si>
  <si>
    <t>G. Number of DEMITTED</t>
  </si>
  <si>
    <t xml:space="preserve">  From Commandery Info Sheet</t>
  </si>
  <si>
    <t>H. Number who have DIED</t>
  </si>
  <si>
    <t>J. Number DROPPED OTHERWISE</t>
  </si>
  <si>
    <t>L. Total Number of Members LOST</t>
  </si>
  <si>
    <t xml:space="preserve">  Add Lines G,H,I,J,K</t>
  </si>
  <si>
    <t>M. Present Number of Members</t>
  </si>
  <si>
    <t>I. Number DROPPED Non-Payment of Dues</t>
  </si>
  <si>
    <t>K. Error on Last Return (Explain)</t>
  </si>
  <si>
    <t>N. Deduct Dues-Exempt 50-Year Members</t>
  </si>
  <si>
    <t>O. Deduct Indigent Members</t>
  </si>
  <si>
    <t>Members</t>
  </si>
  <si>
    <t>TOTALS</t>
  </si>
  <si>
    <t>Total</t>
  </si>
  <si>
    <t>Dues and Fees</t>
  </si>
  <si>
    <t xml:space="preserve">   Number of Knights per Commandery Rolls</t>
  </si>
  <si>
    <t xml:space="preserve">   Less: Indigent and 50-year members</t>
  </si>
  <si>
    <t xml:space="preserve">   Balance due of Knights</t>
  </si>
  <si>
    <t>Rate = $9 / member</t>
  </si>
  <si>
    <t>C. Grand Encampment Per-Capita Dues</t>
  </si>
  <si>
    <t>B. Grand Commandery Dues</t>
  </si>
  <si>
    <t>A. Grand Master's Reception Assessment</t>
  </si>
  <si>
    <t>D. Knights (number) Created</t>
  </si>
  <si>
    <t xml:space="preserve">   Number of Knights Created</t>
  </si>
  <si>
    <t>Rate = $3 / member</t>
  </si>
  <si>
    <t>E. Eye Foundation Assessment</t>
  </si>
  <si>
    <t xml:space="preserve">   Less: Life Sponsors</t>
  </si>
  <si>
    <t>Rate = $1 / member</t>
  </si>
  <si>
    <t>F. Total Amount Due Grand Commandery</t>
  </si>
  <si>
    <t>Rate = $10 / member</t>
  </si>
  <si>
    <t>You can copy and paste from MMS!  Also remember to resize the print.</t>
  </si>
  <si>
    <t>P. Grand Commandery Per Capita to be Paid on …</t>
  </si>
  <si>
    <t>We use this number to pay Grand Encampment.</t>
  </si>
  <si>
    <t>Mail the Annual Report to:</t>
  </si>
  <si>
    <t>Mail the SIGNED Annual Report to the Grand Recorder BEFORE the due date WITH a check.</t>
  </si>
  <si>
    <t>We certify that this document is a true and correct return required to be reported to the Grand Commandery</t>
  </si>
  <si>
    <t>When completed, email this entire spreadsheet to the Grand Recorder at   mike.smitson@comcast.net</t>
  </si>
  <si>
    <t>Signature of Dais Officer or Proxy Holder</t>
  </si>
  <si>
    <t>THOSE EXEMPT FROM PER CAPITA ASSESSMENTS from Grand Commandery only.</t>
  </si>
  <si>
    <t xml:space="preserve">(Include Indigent and 50-year members!  The Commandery must pay for this category!) </t>
  </si>
  <si>
    <t>Recorders note:  You can get these numbers from MMS.</t>
  </si>
  <si>
    <t>Please send a copy of your filing from IRS to the Grand Recorder.</t>
  </si>
  <si>
    <t>Commandery OFFICERS</t>
  </si>
  <si>
    <t>='Commandery Info'!$B$30</t>
  </si>
  <si>
    <t>David Aponte</t>
  </si>
  <si>
    <t>3310 148th St E</t>
  </si>
  <si>
    <t>Tacoma, WA 98446</t>
  </si>
  <si>
    <t>See Line 147 Column E of Annual Report for 2021 for last year's Members Numbers</t>
  </si>
  <si>
    <t>Date of the next WA Grand Commandery Annual Conclave?</t>
  </si>
  <si>
    <t>Ordinal of the next WA Grand Commandery Annual Conclave?</t>
  </si>
  <si>
    <t>Location of the next WA Grand Commandery Annual Conclave?</t>
  </si>
  <si>
    <t>Commandery / Knights Templar --  2023 Annual Report General Information Sheet</t>
  </si>
  <si>
    <t>137th</t>
  </si>
  <si>
    <t>Wenatchee Masonic Center 811 N. Chelan Ave., Wenatchee,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</si>
</sst>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mmmm\ d\,\ yyyy;@"/>
    <numFmt numFmtId="165" formatCode="[$-409]h:mm\ AM/PM;@"/>
    <numFmt numFmtId="166" formatCode="00000"/>
    <numFmt numFmtId="167" formatCode="[&lt;=9999999]###\-####;\(###\)\ ###\-####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10"/>
      <name val="Calibri"/>
      <family val="2"/>
    </font>
    <font>
      <b/>
      <u/>
      <sz val="10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20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599963377788628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5">
    <xf numFmtId="0" fontId="0" fillId="0" borderId="0" xfId="0"/>
    <xf numFmtId="0" fontId="0" fillId="2" borderId="0" xfId="0" applyFill="1"/>
    <xf numFmtId="0" fontId="0" fillId="0" borderId="0" xfId="0" applyProtection="1">
      <protection hidden="1"/>
    </xf>
    <xf numFmtId="0" fontId="8" fillId="0" borderId="0" xfId="0" applyFont="1" applyAlignment="1">
      <alignment horizontal="left"/>
    </xf>
    <xf numFmtId="0" fontId="9" fillId="0" borderId="0" xfId="3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Protection="1">
      <protection hidden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2" borderId="0" xfId="0" applyFont="1" applyFill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right"/>
      <protection hidden="1"/>
    </xf>
    <xf numFmtId="0" fontId="12" fillId="0" borderId="1" xfId="0" applyFont="1" applyBorder="1" applyProtection="1"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8" fillId="0" borderId="0" xfId="0" applyFont="1"/>
    <xf numFmtId="14" fontId="15" fillId="3" borderId="3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/>
    <xf numFmtId="0" fontId="15" fillId="3" borderId="3" xfId="0" applyFont="1" applyFill="1" applyBorder="1" applyAlignment="1" applyProtection="1">
      <alignment horizontal="center"/>
      <protection locked="0"/>
    </xf>
    <xf numFmtId="0" fontId="3" fillId="3" borderId="3" xfId="3" applyFont="1" applyFill="1" applyBorder="1" applyAlignment="1" applyProtection="1">
      <alignment horizontal="center"/>
      <protection locked="0"/>
    </xf>
    <xf numFmtId="0" fontId="4" fillId="0" borderId="0" xfId="3" applyFont="1" applyAlignment="1">
      <alignment horizontal="center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165" fontId="15" fillId="3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5" fillId="3" borderId="2" xfId="0" applyFont="1" applyFill="1" applyBorder="1" applyAlignment="1" applyProtection="1">
      <alignment horizontal="center"/>
      <protection locked="0"/>
    </xf>
    <xf numFmtId="14" fontId="8" fillId="0" borderId="0" xfId="0" applyNumberFormat="1" applyFont="1" applyAlignment="1">
      <alignment horizontal="left"/>
    </xf>
    <xf numFmtId="0" fontId="15" fillId="3" borderId="3" xfId="0" applyFont="1" applyFill="1" applyBorder="1" applyProtection="1">
      <protection locked="0"/>
    </xf>
    <xf numFmtId="0" fontId="9" fillId="0" borderId="0" xfId="0" applyFont="1"/>
    <xf numFmtId="14" fontId="15" fillId="3" borderId="3" xfId="0" applyNumberFormat="1" applyFont="1" applyFill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Protection="1">
      <protection hidden="1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2" borderId="0" xfId="0" applyFont="1" applyFill="1"/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8" fontId="12" fillId="0" borderId="0" xfId="0" applyNumberFormat="1" applyFont="1" applyAlignment="1">
      <alignment horizontal="center"/>
    </xf>
    <xf numFmtId="18" fontId="0" fillId="0" borderId="0" xfId="0" applyNumberFormat="1" applyAlignment="1">
      <alignment horizontal="center"/>
    </xf>
    <xf numFmtId="0" fontId="18" fillId="0" borderId="0" xfId="0" applyFont="1"/>
    <xf numFmtId="49" fontId="15" fillId="3" borderId="3" xfId="0" applyNumberFormat="1" applyFont="1" applyFill="1" applyBorder="1" applyAlignment="1" applyProtection="1">
      <alignment horizontal="center"/>
      <protection locked="0"/>
    </xf>
    <xf numFmtId="0" fontId="19" fillId="0" borderId="0" xfId="0" quotePrefix="1" applyFont="1" applyAlignment="1">
      <alignment horizontal="center"/>
    </xf>
    <xf numFmtId="166" fontId="15" fillId="3" borderId="3" xfId="0" applyNumberFormat="1" applyFont="1" applyFill="1" applyBorder="1" applyAlignment="1" applyProtection="1">
      <alignment horizontal="center"/>
      <protection locked="0"/>
    </xf>
    <xf numFmtId="167" fontId="15" fillId="3" borderId="3" xfId="0" applyNumberFormat="1" applyFont="1" applyFill="1" applyBorder="1" applyAlignment="1" applyProtection="1">
      <alignment horizontal="center"/>
      <protection locked="0"/>
    </xf>
    <xf numFmtId="49" fontId="15" fillId="3" borderId="3" xfId="0" applyNumberFormat="1" applyFont="1" applyFill="1" applyBorder="1" applyProtection="1">
      <protection locked="0"/>
    </xf>
    <xf numFmtId="0" fontId="20" fillId="0" borderId="0" xfId="0" applyFont="1"/>
    <xf numFmtId="0" fontId="20" fillId="2" borderId="0" xfId="0" applyFont="1" applyFill="1"/>
    <xf numFmtId="49" fontId="20" fillId="0" borderId="5" xfId="0" applyNumberFormat="1" applyFont="1" applyBorder="1" applyAlignment="1" applyProtection="1">
      <alignment horizontal="center"/>
      <protection locked="0"/>
    </xf>
    <xf numFmtId="0" fontId="20" fillId="0" borderId="5" xfId="0" applyFont="1" applyBorder="1" applyAlignment="1">
      <alignment horizontal="center"/>
    </xf>
    <xf numFmtId="166" fontId="20" fillId="0" borderId="5" xfId="0" applyNumberFormat="1" applyFont="1" applyBorder="1" applyAlignment="1" applyProtection="1">
      <alignment horizontal="center"/>
      <protection locked="0"/>
    </xf>
    <xf numFmtId="167" fontId="20" fillId="0" borderId="5" xfId="0" applyNumberFormat="1" applyFont="1" applyBorder="1" applyAlignment="1" applyProtection="1">
      <alignment horizontal="center"/>
      <protection locked="0"/>
    </xf>
    <xf numFmtId="0" fontId="20" fillId="0" borderId="5" xfId="0" applyFont="1" applyBorder="1"/>
    <xf numFmtId="0" fontId="0" fillId="0" borderId="6" xfId="0" applyBorder="1"/>
    <xf numFmtId="0" fontId="19" fillId="0" borderId="6" xfId="0" quotePrefix="1" applyFont="1" applyBorder="1" applyAlignment="1">
      <alignment horizontal="center"/>
    </xf>
    <xf numFmtId="49" fontId="1" fillId="0" borderId="5" xfId="2" applyNumberFormat="1" applyFont="1" applyFill="1" applyBorder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8" fontId="24" fillId="0" borderId="0" xfId="3" applyNumberFormat="1" applyFont="1" applyAlignment="1">
      <alignment horizontal="left"/>
    </xf>
    <xf numFmtId="18" fontId="12" fillId="0" borderId="0" xfId="0" applyNumberFormat="1" applyFont="1" applyAlignment="1">
      <alignment horizontal="right"/>
    </xf>
    <xf numFmtId="0" fontId="13" fillId="0" borderId="7" xfId="0" applyFont="1" applyBorder="1"/>
    <xf numFmtId="0" fontId="12" fillId="0" borderId="7" xfId="0" applyFont="1" applyBorder="1"/>
    <xf numFmtId="0" fontId="13" fillId="0" borderId="0" xfId="0" applyFont="1" applyAlignment="1">
      <alignment horizontal="right"/>
    </xf>
    <xf numFmtId="0" fontId="1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25" fillId="0" borderId="0" xfId="0" applyFont="1"/>
    <xf numFmtId="0" fontId="12" fillId="3" borderId="5" xfId="0" applyFont="1" applyFill="1" applyBorder="1" applyAlignment="1" applyProtection="1">
      <alignment horizontal="center"/>
      <protection locked="0"/>
    </xf>
    <xf numFmtId="3" fontId="15" fillId="0" borderId="0" xfId="0" quotePrefix="1" applyNumberFormat="1" applyFont="1" applyAlignment="1" applyProtection="1">
      <alignment horizontal="center"/>
      <protection locked="0"/>
    </xf>
    <xf numFmtId="14" fontId="15" fillId="0" borderId="0" xfId="0" applyNumberFormat="1" applyFont="1" applyProtection="1">
      <protection locked="0"/>
    </xf>
    <xf numFmtId="164" fontId="15" fillId="3" borderId="3" xfId="0" applyNumberFormat="1" applyFont="1" applyFill="1" applyBorder="1" applyProtection="1">
      <protection locked="0"/>
    </xf>
    <xf numFmtId="49" fontId="26" fillId="0" borderId="0" xfId="0" applyNumberFormat="1" applyFont="1" applyAlignment="1" applyProtection="1">
      <alignment horizontal="center"/>
      <protection locked="0"/>
    </xf>
    <xf numFmtId="49" fontId="1" fillId="0" borderId="0" xfId="2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12" fillId="0" borderId="5" xfId="0" applyFont="1" applyBorder="1"/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right"/>
    </xf>
    <xf numFmtId="0" fontId="28" fillId="0" borderId="7" xfId="0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49" fontId="20" fillId="0" borderId="0" xfId="0" applyNumberFormat="1" applyFont="1" applyAlignment="1" applyProtection="1">
      <alignment horizontal="center"/>
      <protection locked="0"/>
    </xf>
    <xf numFmtId="167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166" fontId="20" fillId="0" borderId="0" xfId="0" applyNumberFormat="1" applyFont="1" applyAlignment="1" applyProtection="1">
      <alignment horizontal="center"/>
      <protection locked="0"/>
    </xf>
    <xf numFmtId="0" fontId="36" fillId="0" borderId="0" xfId="0" applyFont="1"/>
    <xf numFmtId="0" fontId="23" fillId="0" borderId="0" xfId="0" applyFont="1"/>
    <xf numFmtId="0" fontId="37" fillId="0" borderId="0" xfId="0" applyFont="1"/>
    <xf numFmtId="0" fontId="10" fillId="0" borderId="0" xfId="0" applyFont="1"/>
    <xf numFmtId="0" fontId="22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3" borderId="8" xfId="0" applyFont="1" applyFill="1" applyBorder="1" applyAlignment="1" applyProtection="1">
      <alignment horizontal="center"/>
      <protection locked="0"/>
    </xf>
    <xf numFmtId="0" fontId="15" fillId="3" borderId="9" xfId="0" applyFont="1" applyFill="1" applyBorder="1" applyAlignment="1" applyProtection="1">
      <alignment horizontal="center"/>
      <protection locked="0"/>
    </xf>
    <xf numFmtId="0" fontId="0" fillId="0" borderId="0" xfId="0"/>
    <xf numFmtId="0" fontId="1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2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16" fillId="0" borderId="0" xfId="0" applyFont="1"/>
    <xf numFmtId="0" fontId="12" fillId="0" borderId="8" xfId="0" applyFont="1" applyBorder="1" applyAlignment="1" applyProtection="1">
      <alignment horizontal="center"/>
      <protection hidden="1"/>
    </xf>
    <xf numFmtId="0" fontId="12" fillId="0" borderId="10" xfId="0" applyFont="1" applyBorder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12" fillId="0" borderId="8" xfId="0" applyFont="1" applyBorder="1" applyProtection="1">
      <protection hidden="1"/>
    </xf>
    <xf numFmtId="0" fontId="12" fillId="0" borderId="10" xfId="0" applyFont="1" applyBorder="1" applyProtection="1">
      <protection hidden="1"/>
    </xf>
    <xf numFmtId="0" fontId="12" fillId="0" borderId="9" xfId="0" applyFont="1" applyBorder="1" applyProtection="1">
      <protection hidden="1"/>
    </xf>
    <xf numFmtId="0" fontId="12" fillId="0" borderId="11" xfId="0" applyFont="1" applyBorder="1" applyAlignment="1" applyProtection="1">
      <alignment horizontal="center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0" fontId="12" fillId="0" borderId="13" xfId="0" applyFont="1" applyBorder="1" applyAlignment="1" applyProtection="1">
      <alignment horizontal="center"/>
      <protection hidden="1"/>
    </xf>
    <xf numFmtId="0" fontId="12" fillId="0" borderId="14" xfId="0" applyFont="1" applyBorder="1" applyAlignment="1" applyProtection="1">
      <alignment horizontal="center"/>
      <protection hidden="1"/>
    </xf>
    <xf numFmtId="0" fontId="12" fillId="0" borderId="5" xfId="0" applyFont="1" applyBorder="1" applyAlignment="1" applyProtection="1">
      <alignment horizontal="center"/>
      <protection hidden="1"/>
    </xf>
    <xf numFmtId="0" fontId="12" fillId="0" borderId="15" xfId="0" applyFont="1" applyBorder="1" applyAlignment="1" applyProtection="1">
      <alignment horizontal="center"/>
      <protection hidden="1"/>
    </xf>
    <xf numFmtId="0" fontId="12" fillId="0" borderId="14" xfId="0" applyFont="1" applyBorder="1" applyProtection="1">
      <protection hidden="1"/>
    </xf>
    <xf numFmtId="0" fontId="12" fillId="0" borderId="5" xfId="0" applyFont="1" applyBorder="1" applyProtection="1">
      <protection hidden="1"/>
    </xf>
    <xf numFmtId="0" fontId="12" fillId="0" borderId="15" xfId="0" applyFont="1" applyBorder="1" applyProtection="1">
      <protection hidden="1"/>
    </xf>
    <xf numFmtId="0" fontId="17" fillId="0" borderId="0" xfId="0" quotePrefix="1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0" fontId="12" fillId="0" borderId="12" xfId="0" applyFont="1" applyBorder="1" applyProtection="1">
      <protection hidden="1"/>
    </xf>
    <xf numFmtId="0" fontId="12" fillId="0" borderId="13" xfId="0" applyFont="1" applyBorder="1" applyProtection="1">
      <protection hidden="1"/>
    </xf>
    <xf numFmtId="0" fontId="12" fillId="0" borderId="7" xfId="0" applyFont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5" fillId="0" borderId="0" xfId="0" applyFont="1" applyProtection="1">
      <protection hidden="1"/>
    </xf>
    <xf numFmtId="0" fontId="14" fillId="0" borderId="0" xfId="0" quotePrefix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14" fontId="10" fillId="0" borderId="0" xfId="0" applyNumberFormat="1" applyFont="1" applyAlignment="1" applyProtection="1">
      <alignment horizontal="center"/>
      <protection hidden="1"/>
    </xf>
  </cellXfs>
  <cellStyles count="4">
    <cellStyle name="Currency 2" xfId="1" xr:uid="{00000000-0005-0000-0000-000000000000}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32</xdr:row>
      <xdr:rowOff>104775</xdr:rowOff>
    </xdr:from>
    <xdr:to>
      <xdr:col>0</xdr:col>
      <xdr:colOff>1400175</xdr:colOff>
      <xdr:row>34</xdr:row>
      <xdr:rowOff>190500</xdr:rowOff>
    </xdr:to>
    <xdr:pic>
      <xdr:nvPicPr>
        <xdr:cNvPr id="1223" name="Picture 1">
          <a:extLst>
            <a:ext uri="{FF2B5EF4-FFF2-40B4-BE49-F238E27FC236}">
              <a16:creationId xmlns:a16="http://schemas.microsoft.com/office/drawing/2014/main" id="{96CABEDA-3F40-473B-85E2-94C0D44A6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772650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215"/>
  <sheetViews>
    <sheetView zoomScaleNormal="100" workbookViewId="0">
      <selection activeCell="B24" sqref="B24"/>
    </sheetView>
  </sheetViews>
  <sheetFormatPr baseColWidth="10" defaultColWidth="8.83203125" defaultRowHeight="15" x14ac:dyDescent="0.2"/>
  <cols>
    <col min="1" max="1" width="60" customWidth="1"/>
    <col min="2" max="2" width="51.5" customWidth="1"/>
    <col min="3" max="3" width="42.33203125" customWidth="1"/>
    <col min="4" max="4" width="53.5" customWidth="1"/>
    <col min="5" max="5" width="44.5" customWidth="1"/>
    <col min="6" max="6" width="52.83203125" customWidth="1"/>
    <col min="7" max="7" width="46.83203125" customWidth="1"/>
    <col min="8" max="8" width="42.5" customWidth="1"/>
    <col min="9" max="9" width="39.33203125" hidden="1" customWidth="1"/>
    <col min="10" max="13" width="8.83203125" hidden="1" customWidth="1"/>
    <col min="14" max="14" width="28.6640625" hidden="1" customWidth="1"/>
    <col min="15" max="18" width="8.83203125" hidden="1" customWidth="1"/>
    <col min="19" max="19" width="28" hidden="1" customWidth="1"/>
    <col min="20" max="20" width="14" hidden="1" customWidth="1"/>
    <col min="21" max="21" width="17.5" hidden="1" customWidth="1"/>
    <col min="22" max="22" width="8.83203125" hidden="1" customWidth="1"/>
    <col min="23" max="23" width="22" hidden="1" customWidth="1"/>
    <col min="24" max="24" width="27.6640625" hidden="1" customWidth="1"/>
    <col min="25" max="25" width="8.1640625" hidden="1" customWidth="1"/>
    <col min="26" max="26" width="13.6640625" hidden="1" customWidth="1"/>
    <col min="27" max="27" width="8.83203125" hidden="1" customWidth="1"/>
    <col min="28" max="28" width="13.6640625" hidden="1" customWidth="1"/>
    <col min="29" max="29" width="8.83203125" hidden="1" customWidth="1"/>
    <col min="30" max="30" width="13.6640625" hidden="1" customWidth="1"/>
    <col min="31" max="48" width="8.83203125" hidden="1" customWidth="1"/>
    <col min="49" max="68" width="8.83203125" customWidth="1"/>
  </cols>
  <sheetData>
    <row r="1" spans="1:14" ht="24" customHeight="1" x14ac:dyDescent="0.3">
      <c r="A1" s="76" t="s">
        <v>185</v>
      </c>
    </row>
    <row r="2" spans="1:14" ht="24" customHeight="1" x14ac:dyDescent="0.3">
      <c r="A2" s="76" t="s">
        <v>99</v>
      </c>
    </row>
    <row r="3" spans="1:14" s="22" customFormat="1" ht="18" customHeight="1" x14ac:dyDescent="0.25">
      <c r="A3" s="19" t="s">
        <v>7</v>
      </c>
      <c r="B3" s="20"/>
      <c r="C3" s="29"/>
    </row>
    <row r="4" spans="1:14" s="22" customFormat="1" ht="18" customHeight="1" x14ac:dyDescent="0.3">
      <c r="A4" s="19" t="s">
        <v>6</v>
      </c>
      <c r="B4" s="23"/>
      <c r="C4" s="29"/>
      <c r="D4" s="65" t="s">
        <v>71</v>
      </c>
    </row>
    <row r="5" spans="1:14" s="22" customFormat="1" ht="18" customHeight="1" x14ac:dyDescent="0.25">
      <c r="A5" s="19"/>
      <c r="B5" s="21"/>
      <c r="C5" s="29"/>
      <c r="D5" s="66" t="s">
        <v>118</v>
      </c>
    </row>
    <row r="6" spans="1:14" s="22" customFormat="1" ht="18" customHeight="1" x14ac:dyDescent="0.25">
      <c r="A6" s="4" t="s">
        <v>19</v>
      </c>
      <c r="B6" s="24">
        <v>2023</v>
      </c>
      <c r="C6" s="25"/>
      <c r="D6" s="67" t="s">
        <v>14</v>
      </c>
      <c r="E6" s="25"/>
      <c r="F6" s="25"/>
      <c r="G6" s="25"/>
      <c r="H6" s="25"/>
      <c r="N6" s="22">
        <f>B6</f>
        <v>2023</v>
      </c>
    </row>
    <row r="7" spans="1:14" s="22" customFormat="1" ht="18" customHeight="1" x14ac:dyDescent="0.25">
      <c r="A7" s="3" t="s">
        <v>69</v>
      </c>
      <c r="B7" s="26"/>
      <c r="C7" s="29"/>
      <c r="D7" s="66" t="s">
        <v>15</v>
      </c>
      <c r="N7" s="22">
        <f>B6+1</f>
        <v>2024</v>
      </c>
    </row>
    <row r="8" spans="1:14" s="22" customFormat="1" ht="18" customHeight="1" x14ac:dyDescent="0.25">
      <c r="A8" s="3" t="s">
        <v>70</v>
      </c>
      <c r="B8" s="27"/>
      <c r="C8" s="29"/>
      <c r="D8" s="66" t="s">
        <v>16</v>
      </c>
    </row>
    <row r="9" spans="1:14" s="22" customFormat="1" ht="18" customHeight="1" x14ac:dyDescent="0.25">
      <c r="A9" s="3" t="s">
        <v>63</v>
      </c>
      <c r="B9" s="103"/>
      <c r="C9" s="104"/>
      <c r="D9" s="97" t="s">
        <v>170</v>
      </c>
    </row>
    <row r="10" spans="1:14" s="22" customFormat="1" ht="18" customHeight="1" x14ac:dyDescent="0.25">
      <c r="A10" s="3" t="s">
        <v>52</v>
      </c>
      <c r="B10" s="103"/>
      <c r="C10" s="104"/>
      <c r="D10" s="66" t="s">
        <v>72</v>
      </c>
    </row>
    <row r="11" spans="1:14" s="22" customFormat="1" ht="18" customHeight="1" x14ac:dyDescent="0.25">
      <c r="A11" s="3" t="s">
        <v>64</v>
      </c>
      <c r="B11" s="28"/>
      <c r="C11" s="29"/>
      <c r="D11" s="66" t="s">
        <v>73</v>
      </c>
    </row>
    <row r="12" spans="1:14" s="22" customFormat="1" ht="18" customHeight="1" x14ac:dyDescent="0.25">
      <c r="A12" s="3" t="s">
        <v>65</v>
      </c>
      <c r="B12" s="30"/>
      <c r="C12" s="29"/>
      <c r="D12" s="66" t="s">
        <v>168</v>
      </c>
    </row>
    <row r="13" spans="1:14" s="22" customFormat="1" ht="18" customHeight="1" x14ac:dyDescent="0.25">
      <c r="A13" s="3" t="s">
        <v>66</v>
      </c>
      <c r="B13" s="23"/>
      <c r="C13" s="29"/>
      <c r="D13" s="66" t="s">
        <v>51</v>
      </c>
    </row>
    <row r="14" spans="1:14" s="22" customFormat="1" ht="18" customHeight="1" x14ac:dyDescent="0.25">
      <c r="A14" s="3" t="s">
        <v>67</v>
      </c>
      <c r="B14" s="23"/>
      <c r="C14" s="29"/>
      <c r="D14" s="99" t="s">
        <v>167</v>
      </c>
    </row>
    <row r="15" spans="1:14" s="22" customFormat="1" ht="18" customHeight="1" x14ac:dyDescent="0.25">
      <c r="A15" s="3" t="s">
        <v>68</v>
      </c>
      <c r="B15" s="23"/>
      <c r="C15" s="29"/>
      <c r="D15" s="99" t="s">
        <v>178</v>
      </c>
    </row>
    <row r="16" spans="1:14" s="22" customFormat="1" ht="18" customHeight="1" x14ac:dyDescent="0.25">
      <c r="A16" s="3"/>
      <c r="B16" s="29"/>
      <c r="C16" s="29"/>
      <c r="D16" s="99" t="s">
        <v>179</v>
      </c>
    </row>
    <row r="17" spans="1:8" s="22" customFormat="1" ht="18" customHeight="1" x14ac:dyDescent="0.25">
      <c r="A17" s="33" t="s">
        <v>182</v>
      </c>
      <c r="B17" s="29"/>
      <c r="C17" s="31">
        <v>45423</v>
      </c>
      <c r="D17" s="99" t="s">
        <v>180</v>
      </c>
    </row>
    <row r="18" spans="1:8" s="22" customFormat="1" ht="18" customHeight="1" x14ac:dyDescent="0.25">
      <c r="A18" s="33" t="s">
        <v>183</v>
      </c>
      <c r="B18" s="29"/>
      <c r="C18" s="3" t="s">
        <v>186</v>
      </c>
      <c r="D18" s="19"/>
      <c r="F18" s="29"/>
    </row>
    <row r="19" spans="1:8" s="22" customFormat="1" ht="18" customHeight="1" x14ac:dyDescent="0.25">
      <c r="A19" s="33" t="s">
        <v>184</v>
      </c>
      <c r="B19" s="29"/>
      <c r="C19" s="3" t="s">
        <v>187</v>
      </c>
      <c r="D19" s="19"/>
      <c r="F19" s="29"/>
    </row>
    <row r="20" spans="1:8" s="22" customFormat="1" ht="18" customHeight="1" x14ac:dyDescent="0.25">
      <c r="A20" s="19" t="s">
        <v>13</v>
      </c>
      <c r="B20" s="29"/>
      <c r="C20" s="23"/>
      <c r="D20" s="96" t="s">
        <v>181</v>
      </c>
      <c r="F20" s="29"/>
    </row>
    <row r="21" spans="1:8" s="22" customFormat="1" ht="18" customHeight="1" x14ac:dyDescent="0.25">
      <c r="A21" s="3"/>
      <c r="B21" s="29"/>
      <c r="C21" s="29"/>
      <c r="D21" s="19"/>
      <c r="F21" s="29"/>
    </row>
    <row r="22" spans="1:8" s="22" customFormat="1" ht="18" customHeight="1" x14ac:dyDescent="0.25">
      <c r="A22" s="19" t="s">
        <v>74</v>
      </c>
      <c r="B22" s="20"/>
      <c r="C22" s="29"/>
      <c r="D22" s="19"/>
      <c r="F22" s="29"/>
    </row>
    <row r="23" spans="1:8" s="22" customFormat="1" ht="18" customHeight="1" x14ac:dyDescent="0.25">
      <c r="A23" s="19" t="s">
        <v>75</v>
      </c>
      <c r="B23" s="20"/>
      <c r="C23" s="29"/>
      <c r="D23" s="19"/>
      <c r="F23" s="29"/>
    </row>
    <row r="24" spans="1:8" s="22" customFormat="1" ht="18" customHeight="1" x14ac:dyDescent="0.25">
      <c r="A24" s="3"/>
      <c r="B24" s="21"/>
      <c r="C24" s="29"/>
      <c r="D24" s="19"/>
      <c r="F24" s="29"/>
    </row>
    <row r="25" spans="1:8" s="22" customFormat="1" ht="18" customHeight="1" x14ac:dyDescent="0.25">
      <c r="A25" s="3"/>
      <c r="B25" s="21"/>
      <c r="C25" s="29"/>
      <c r="D25" s="19"/>
      <c r="F25" s="29"/>
    </row>
    <row r="26" spans="1:8" s="22" customFormat="1" ht="18" customHeight="1" x14ac:dyDescent="0.25">
      <c r="A26" s="3"/>
      <c r="C26" s="29"/>
      <c r="D26" s="19"/>
      <c r="F26" s="29"/>
    </row>
    <row r="27" spans="1:8" s="22" customFormat="1" ht="18" customHeight="1" x14ac:dyDescent="0.25">
      <c r="A27" s="48" t="s">
        <v>164</v>
      </c>
      <c r="B27" s="19"/>
      <c r="C27" s="19"/>
    </row>
    <row r="28" spans="1:8" s="22" customFormat="1" ht="18" customHeight="1" x14ac:dyDescent="0.25">
      <c r="B28" s="19" t="s">
        <v>31</v>
      </c>
    </row>
    <row r="29" spans="1:8" s="22" customFormat="1" ht="18" customHeight="1" x14ac:dyDescent="0.25">
      <c r="A29" s="5" t="s">
        <v>23</v>
      </c>
      <c r="B29" s="19"/>
      <c r="C29" s="33" t="s">
        <v>3</v>
      </c>
      <c r="D29" s="19" t="s">
        <v>1</v>
      </c>
      <c r="E29" s="19" t="s">
        <v>2</v>
      </c>
      <c r="F29" s="19" t="s">
        <v>17</v>
      </c>
      <c r="G29" s="19" t="s">
        <v>18</v>
      </c>
      <c r="H29" s="19" t="s">
        <v>20</v>
      </c>
    </row>
    <row r="30" spans="1:8" s="22" customFormat="1" ht="18" customHeight="1" x14ac:dyDescent="0.25">
      <c r="A30" s="3" t="s">
        <v>76</v>
      </c>
      <c r="B30" s="53"/>
      <c r="C30" s="53"/>
      <c r="D30" s="49"/>
      <c r="E30" s="49"/>
      <c r="F30" s="51"/>
      <c r="G30" s="52"/>
      <c r="H30" s="52"/>
    </row>
    <row r="31" spans="1:8" s="22" customFormat="1" ht="18" customHeight="1" x14ac:dyDescent="0.25">
      <c r="A31" s="3" t="s">
        <v>77</v>
      </c>
      <c r="B31" s="53"/>
      <c r="C31" s="53"/>
      <c r="D31" s="49"/>
      <c r="E31" s="49"/>
      <c r="F31" s="51"/>
      <c r="G31" s="52"/>
      <c r="H31" s="52"/>
    </row>
    <row r="32" spans="1:8" s="22" customFormat="1" ht="18" customHeight="1" x14ac:dyDescent="0.25">
      <c r="A32" s="3" t="s">
        <v>78</v>
      </c>
      <c r="B32" s="53"/>
      <c r="C32" s="53"/>
      <c r="D32" s="49"/>
      <c r="E32" s="49"/>
      <c r="F32" s="51"/>
      <c r="G32" s="52"/>
      <c r="H32" s="52"/>
    </row>
    <row r="33" spans="1:9" s="22" customFormat="1" ht="18" customHeight="1" x14ac:dyDescent="0.25">
      <c r="A33" s="3" t="s">
        <v>79</v>
      </c>
      <c r="B33" s="53"/>
      <c r="C33" s="53"/>
      <c r="D33" s="49"/>
      <c r="E33" s="49"/>
      <c r="F33" s="51"/>
      <c r="G33" s="52"/>
      <c r="H33" s="52"/>
    </row>
    <row r="34" spans="1:9" s="22" customFormat="1" ht="18" customHeight="1" x14ac:dyDescent="0.25">
      <c r="A34" s="3" t="s">
        <v>4</v>
      </c>
      <c r="B34" s="53"/>
      <c r="C34" s="53"/>
      <c r="D34" s="49"/>
      <c r="E34" s="49"/>
      <c r="F34" s="51"/>
      <c r="G34" s="52"/>
      <c r="H34" s="52"/>
    </row>
    <row r="35" spans="1:9" s="22" customFormat="1" ht="18" customHeight="1" x14ac:dyDescent="0.25">
      <c r="A35" s="3" t="s">
        <v>80</v>
      </c>
      <c r="B35" s="53"/>
      <c r="C35" s="53"/>
      <c r="D35" s="89"/>
      <c r="E35" s="90"/>
      <c r="F35" s="91"/>
      <c r="G35" s="91"/>
      <c r="I35" s="81"/>
    </row>
    <row r="36" spans="1:9" s="22" customFormat="1" ht="18" customHeight="1" x14ac:dyDescent="0.25">
      <c r="A36" s="3" t="s">
        <v>81</v>
      </c>
      <c r="B36" s="53"/>
      <c r="C36" s="53"/>
      <c r="D36" s="89"/>
      <c r="E36" s="90"/>
      <c r="F36" s="91"/>
      <c r="G36" s="91"/>
      <c r="I36" s="81"/>
    </row>
    <row r="37" spans="1:9" s="22" customFormat="1" ht="18" customHeight="1" x14ac:dyDescent="0.25">
      <c r="A37" s="3" t="s">
        <v>82</v>
      </c>
      <c r="B37" s="53"/>
      <c r="C37" s="53"/>
      <c r="D37" s="89"/>
      <c r="E37" s="90"/>
      <c r="F37" s="91"/>
      <c r="G37" s="91"/>
      <c r="I37" s="81"/>
    </row>
    <row r="38" spans="1:9" s="22" customFormat="1" ht="18" customHeight="1" x14ac:dyDescent="0.25">
      <c r="A38" s="3" t="s">
        <v>83</v>
      </c>
      <c r="B38" s="53"/>
      <c r="C38" s="53"/>
      <c r="D38" s="89"/>
      <c r="E38" s="90"/>
      <c r="F38" s="91"/>
      <c r="G38" s="91"/>
      <c r="I38" s="81"/>
    </row>
    <row r="39" spans="1:9" s="22" customFormat="1" ht="18" customHeight="1" x14ac:dyDescent="0.25">
      <c r="A39" s="3" t="s">
        <v>84</v>
      </c>
      <c r="B39" s="53"/>
      <c r="C39" s="53"/>
      <c r="D39" s="89"/>
      <c r="E39" s="90"/>
      <c r="F39" s="91"/>
      <c r="G39" s="91"/>
      <c r="I39" s="81"/>
    </row>
    <row r="40" spans="1:9" s="22" customFormat="1" ht="18" customHeight="1" x14ac:dyDescent="0.25">
      <c r="A40" s="3" t="s">
        <v>85</v>
      </c>
      <c r="B40" s="53"/>
      <c r="C40" s="53"/>
      <c r="D40" s="89"/>
      <c r="E40" s="90"/>
      <c r="F40" s="91"/>
      <c r="G40" s="91"/>
      <c r="I40" s="81"/>
    </row>
    <row r="41" spans="1:9" s="22" customFormat="1" ht="18" customHeight="1" x14ac:dyDescent="0.25">
      <c r="A41" s="3" t="s">
        <v>119</v>
      </c>
      <c r="B41" s="53"/>
      <c r="C41" s="53"/>
      <c r="D41" s="89"/>
      <c r="E41" s="90"/>
      <c r="F41" s="91"/>
      <c r="G41" s="91"/>
      <c r="I41" s="81"/>
    </row>
    <row r="42" spans="1:9" s="22" customFormat="1" ht="18" customHeight="1" x14ac:dyDescent="0.25"/>
    <row r="43" spans="1:9" s="22" customFormat="1" ht="18" customHeight="1" x14ac:dyDescent="0.25"/>
    <row r="44" spans="1:9" s="22" customFormat="1" ht="18" customHeight="1" x14ac:dyDescent="0.25">
      <c r="A44" s="5" t="s">
        <v>86</v>
      </c>
    </row>
    <row r="45" spans="1:9" s="22" customFormat="1" ht="18" customHeight="1" x14ac:dyDescent="0.25">
      <c r="A45" s="22" t="s">
        <v>8</v>
      </c>
    </row>
    <row r="46" spans="1:9" s="22" customFormat="1" ht="18" customHeight="1" x14ac:dyDescent="0.25">
      <c r="A46" s="3" t="s">
        <v>87</v>
      </c>
      <c r="B46" s="19" t="s">
        <v>88</v>
      </c>
      <c r="C46" s="19"/>
    </row>
    <row r="47" spans="1:9" s="22" customFormat="1" ht="18" customHeight="1" x14ac:dyDescent="0.25">
      <c r="A47" s="23"/>
      <c r="B47" s="23"/>
      <c r="C47" s="78"/>
    </row>
    <row r="48" spans="1:9" s="22" customFormat="1" ht="18" customHeight="1" x14ac:dyDescent="0.25">
      <c r="A48" s="23"/>
      <c r="B48" s="23"/>
      <c r="C48" s="21"/>
    </row>
    <row r="49" spans="1:3" s="22" customFormat="1" ht="18" customHeight="1" x14ac:dyDescent="0.25">
      <c r="A49" s="23"/>
      <c r="B49" s="23"/>
      <c r="C49" s="21"/>
    </row>
    <row r="50" spans="1:3" s="22" customFormat="1" ht="18" customHeight="1" x14ac:dyDescent="0.25">
      <c r="A50" s="23"/>
      <c r="B50" s="23"/>
      <c r="C50" s="21"/>
    </row>
    <row r="51" spans="1:3" s="22" customFormat="1" ht="18" customHeight="1" x14ac:dyDescent="0.25">
      <c r="A51" s="23"/>
      <c r="B51" s="23"/>
      <c r="C51" s="21"/>
    </row>
    <row r="52" spans="1:3" s="22" customFormat="1" ht="18" customHeight="1" x14ac:dyDescent="0.25">
      <c r="A52" s="23"/>
      <c r="B52" s="23"/>
      <c r="C52" s="21"/>
    </row>
    <row r="53" spans="1:3" s="22" customFormat="1" ht="18" customHeight="1" x14ac:dyDescent="0.25">
      <c r="A53" s="23"/>
      <c r="B53" s="23"/>
      <c r="C53" s="21"/>
    </row>
    <row r="54" spans="1:3" s="22" customFormat="1" ht="18" customHeight="1" x14ac:dyDescent="0.25">
      <c r="A54" s="23"/>
      <c r="B54" s="23"/>
      <c r="C54" s="21"/>
    </row>
    <row r="55" spans="1:3" s="22" customFormat="1" ht="18" customHeight="1" x14ac:dyDescent="0.25">
      <c r="A55" s="23"/>
      <c r="B55" s="23"/>
      <c r="C55" s="21"/>
    </row>
    <row r="56" spans="1:3" s="22" customFormat="1" ht="18" customHeight="1" x14ac:dyDescent="0.25">
      <c r="A56" s="23"/>
      <c r="B56" s="23"/>
      <c r="C56" s="21"/>
    </row>
    <row r="57" spans="1:3" s="22" customFormat="1" ht="18" customHeight="1" x14ac:dyDescent="0.25">
      <c r="A57" s="23"/>
      <c r="B57" s="23"/>
      <c r="C57" s="21"/>
    </row>
    <row r="58" spans="1:3" s="22" customFormat="1" ht="18" customHeight="1" x14ac:dyDescent="0.25">
      <c r="A58" s="23"/>
      <c r="B58" s="23"/>
      <c r="C58" s="21"/>
    </row>
    <row r="59" spans="1:3" s="22" customFormat="1" ht="18" customHeight="1" x14ac:dyDescent="0.25">
      <c r="A59" s="23"/>
      <c r="B59" s="23"/>
      <c r="C59" s="21"/>
    </row>
    <row r="60" spans="1:3" s="22" customFormat="1" ht="18" customHeight="1" x14ac:dyDescent="0.25">
      <c r="A60" s="23"/>
      <c r="B60" s="23"/>
      <c r="C60" s="21"/>
    </row>
    <row r="61" spans="1:3" s="22" customFormat="1" ht="18" customHeight="1" x14ac:dyDescent="0.25">
      <c r="A61" s="23"/>
      <c r="B61" s="23"/>
      <c r="C61" s="21"/>
    </row>
    <row r="62" spans="1:3" s="22" customFormat="1" ht="18" customHeight="1" x14ac:dyDescent="0.25">
      <c r="A62" s="23"/>
      <c r="B62" s="23"/>
      <c r="C62" s="21"/>
    </row>
    <row r="63" spans="1:3" s="22" customFormat="1" ht="18" customHeight="1" x14ac:dyDescent="0.25">
      <c r="A63" s="23"/>
      <c r="B63" s="23"/>
      <c r="C63" s="21"/>
    </row>
    <row r="64" spans="1:3" s="22" customFormat="1" ht="18" customHeight="1" x14ac:dyDescent="0.25">
      <c r="A64" s="23"/>
      <c r="B64" s="23"/>
      <c r="C64" s="21"/>
    </row>
    <row r="65" spans="1:31" s="22" customFormat="1" ht="18" customHeight="1" x14ac:dyDescent="0.25">
      <c r="A65" s="23"/>
      <c r="B65" s="23"/>
      <c r="C65" s="21"/>
    </row>
    <row r="66" spans="1:31" s="22" customFormat="1" ht="18" customHeight="1" x14ac:dyDescent="0.25">
      <c r="A66" s="23"/>
      <c r="B66" s="23"/>
      <c r="C66" s="21"/>
    </row>
    <row r="67" spans="1:31" s="22" customFormat="1" ht="18" customHeight="1" x14ac:dyDescent="0.25">
      <c r="A67" s="23"/>
      <c r="B67" s="23"/>
      <c r="C67" s="21"/>
    </row>
    <row r="68" spans="1:31" s="22" customFormat="1" ht="18" customHeight="1" x14ac:dyDescent="0.25">
      <c r="A68" s="23"/>
      <c r="B68" s="23"/>
      <c r="C68" s="21"/>
    </row>
    <row r="69" spans="1:31" s="22" customFormat="1" ht="18" customHeight="1" x14ac:dyDescent="0.25">
      <c r="A69" s="23"/>
      <c r="B69" s="23"/>
      <c r="C69" s="21"/>
    </row>
    <row r="70" spans="1:31" s="22" customFormat="1" ht="18" customHeight="1" x14ac:dyDescent="0.25">
      <c r="A70" s="23"/>
      <c r="B70" s="23"/>
      <c r="C70" s="21"/>
    </row>
    <row r="71" spans="1:31" s="22" customFormat="1" ht="18" customHeight="1" x14ac:dyDescent="0.25">
      <c r="A71" s="21"/>
      <c r="B71" s="21"/>
      <c r="C71" s="21"/>
    </row>
    <row r="72" spans="1:31" s="22" customFormat="1" ht="25.25" customHeight="1" x14ac:dyDescent="0.3">
      <c r="A72" s="76" t="s">
        <v>58</v>
      </c>
    </row>
    <row r="73" spans="1:31" s="22" customFormat="1" ht="18" customHeight="1" x14ac:dyDescent="0.25"/>
    <row r="74" spans="1:31" s="22" customFormat="1" ht="18" customHeight="1" x14ac:dyDescent="0.25">
      <c r="A74" s="45" t="str">
        <f>"New Members KNIGHTED IN "&amp;B6</f>
        <v>New Members KNIGHTED IN 2023</v>
      </c>
      <c r="S74" s="35"/>
      <c r="X74" s="35"/>
    </row>
    <row r="75" spans="1:31" s="22" customFormat="1" ht="18" customHeight="1" x14ac:dyDescent="0.25">
      <c r="A75" s="44" t="s">
        <v>91</v>
      </c>
    </row>
    <row r="76" spans="1:31" s="22" customFormat="1" ht="18" customHeight="1" x14ac:dyDescent="0.25">
      <c r="A76" s="19" t="s">
        <v>31</v>
      </c>
      <c r="B76" s="19" t="s">
        <v>29</v>
      </c>
      <c r="C76" s="19" t="s">
        <v>30</v>
      </c>
      <c r="D76" s="19" t="s">
        <v>92</v>
      </c>
      <c r="E76" s="19" t="s">
        <v>93</v>
      </c>
      <c r="F76" s="19" t="s">
        <v>94</v>
      </c>
      <c r="G76" s="3" t="s">
        <v>114</v>
      </c>
      <c r="S76" s="19" t="s">
        <v>121</v>
      </c>
      <c r="X76" s="101" t="s">
        <v>115</v>
      </c>
      <c r="Y76" s="102"/>
      <c r="Z76" s="101" t="s">
        <v>116</v>
      </c>
      <c r="AA76" s="102"/>
      <c r="AB76" s="101" t="s">
        <v>117</v>
      </c>
      <c r="AC76" s="102"/>
      <c r="AD76" s="101"/>
      <c r="AE76" s="102"/>
    </row>
    <row r="77" spans="1:31" s="22" customFormat="1" ht="18" customHeight="1" x14ac:dyDescent="0.25">
      <c r="A77" s="32"/>
      <c r="B77" s="34"/>
      <c r="C77" s="34"/>
      <c r="D77" s="34"/>
      <c r="E77" s="34"/>
      <c r="F77" s="34"/>
      <c r="G77" s="35">
        <f>AC92</f>
        <v>0</v>
      </c>
      <c r="S77" s="22" t="b">
        <f>ISNUMBER(C77)</f>
        <v>0</v>
      </c>
      <c r="T77" s="22">
        <f t="shared" ref="T77:T90" si="0">IF(S77,1,0)</f>
        <v>0</v>
      </c>
      <c r="X77" s="22" t="b">
        <f t="shared" ref="X77:X90" si="1">ISNUMBER(D77)</f>
        <v>0</v>
      </c>
      <c r="Y77" s="22">
        <f t="shared" ref="Y77:Y90" si="2">IF(X77,1,0)</f>
        <v>0</v>
      </c>
      <c r="Z77" s="22" t="b">
        <f t="shared" ref="Z77:Z90" si="3">ISNUMBER(E77)</f>
        <v>0</v>
      </c>
      <c r="AA77" s="22">
        <f t="shared" ref="AA77:AA90" si="4">IF(Z77,1,0)</f>
        <v>0</v>
      </c>
      <c r="AB77" s="22" t="b">
        <f t="shared" ref="AB77:AB90" si="5">ISNUMBER(F77)</f>
        <v>0</v>
      </c>
      <c r="AC77" s="22">
        <f t="shared" ref="AC77:AC90" si="6">IF(AB77,1,0)</f>
        <v>0</v>
      </c>
    </row>
    <row r="78" spans="1:31" s="22" customFormat="1" ht="18" customHeight="1" x14ac:dyDescent="0.25">
      <c r="A78" s="32"/>
      <c r="B78" s="34"/>
      <c r="C78" s="34"/>
      <c r="D78" s="34"/>
      <c r="E78" s="34"/>
      <c r="F78" s="34"/>
      <c r="G78" s="79"/>
      <c r="S78" s="22" t="b">
        <f t="shared" ref="S78:S90" si="7">ISNUMBER(C78)</f>
        <v>0</v>
      </c>
      <c r="T78" s="22">
        <f t="shared" si="0"/>
        <v>0</v>
      </c>
      <c r="X78" s="22" t="b">
        <f t="shared" si="1"/>
        <v>0</v>
      </c>
      <c r="Y78" s="22">
        <f t="shared" si="2"/>
        <v>0</v>
      </c>
      <c r="Z78" s="22" t="b">
        <f t="shared" si="3"/>
        <v>0</v>
      </c>
      <c r="AA78" s="22">
        <f t="shared" si="4"/>
        <v>0</v>
      </c>
      <c r="AB78" s="22" t="b">
        <f t="shared" si="5"/>
        <v>0</v>
      </c>
      <c r="AC78" s="22">
        <f t="shared" si="6"/>
        <v>0</v>
      </c>
    </row>
    <row r="79" spans="1:31" s="22" customFormat="1" ht="18" customHeight="1" x14ac:dyDescent="0.25">
      <c r="A79" s="32"/>
      <c r="B79" s="34"/>
      <c r="C79" s="34"/>
      <c r="D79" s="34"/>
      <c r="E79" s="34"/>
      <c r="F79" s="34"/>
      <c r="G79" s="79"/>
      <c r="S79" s="22" t="b">
        <f t="shared" si="7"/>
        <v>0</v>
      </c>
      <c r="T79" s="22">
        <f t="shared" si="0"/>
        <v>0</v>
      </c>
      <c r="X79" s="22" t="b">
        <f t="shared" si="1"/>
        <v>0</v>
      </c>
      <c r="Y79" s="22">
        <f t="shared" si="2"/>
        <v>0</v>
      </c>
      <c r="Z79" s="22" t="b">
        <f t="shared" si="3"/>
        <v>0</v>
      </c>
      <c r="AA79" s="22">
        <f t="shared" si="4"/>
        <v>0</v>
      </c>
      <c r="AB79" s="22" t="b">
        <f t="shared" si="5"/>
        <v>0</v>
      </c>
      <c r="AC79" s="22">
        <f t="shared" si="6"/>
        <v>0</v>
      </c>
    </row>
    <row r="80" spans="1:31" s="22" customFormat="1" ht="18" customHeight="1" x14ac:dyDescent="0.25">
      <c r="A80" s="32"/>
      <c r="B80" s="34"/>
      <c r="C80" s="34"/>
      <c r="D80" s="34"/>
      <c r="E80" s="34"/>
      <c r="F80" s="34"/>
      <c r="G80" s="79"/>
      <c r="S80" s="22" t="b">
        <f t="shared" si="7"/>
        <v>0</v>
      </c>
      <c r="T80" s="22">
        <f>IF(S80,1,0)</f>
        <v>0</v>
      </c>
      <c r="X80" s="22" t="b">
        <f>ISNUMBER(D80)</f>
        <v>0</v>
      </c>
      <c r="Y80" s="22">
        <f t="shared" si="2"/>
        <v>0</v>
      </c>
      <c r="Z80" s="22" t="b">
        <f>ISNUMBER(E80)</f>
        <v>0</v>
      </c>
      <c r="AA80" s="22">
        <f t="shared" si="4"/>
        <v>0</v>
      </c>
      <c r="AB80" s="22" t="b">
        <f>ISNUMBER(F80)</f>
        <v>0</v>
      </c>
      <c r="AC80" s="22">
        <f t="shared" si="6"/>
        <v>0</v>
      </c>
    </row>
    <row r="81" spans="1:29" s="22" customFormat="1" ht="18" customHeight="1" x14ac:dyDescent="0.25">
      <c r="A81" s="32"/>
      <c r="B81" s="34"/>
      <c r="C81" s="34"/>
      <c r="D81" s="34"/>
      <c r="E81" s="34"/>
      <c r="F81" s="34"/>
      <c r="G81" s="79"/>
      <c r="S81" s="22" t="b">
        <f t="shared" si="7"/>
        <v>0</v>
      </c>
      <c r="T81" s="22">
        <f>IF(S81,1,0)</f>
        <v>0</v>
      </c>
      <c r="X81" s="22" t="b">
        <f>ISNUMBER(D81)</f>
        <v>0</v>
      </c>
      <c r="Y81" s="22">
        <f t="shared" si="2"/>
        <v>0</v>
      </c>
      <c r="Z81" s="22" t="b">
        <f>ISNUMBER(E81)</f>
        <v>0</v>
      </c>
      <c r="AA81" s="22">
        <f t="shared" si="4"/>
        <v>0</v>
      </c>
      <c r="AB81" s="22" t="b">
        <f>ISNUMBER(F81)</f>
        <v>0</v>
      </c>
      <c r="AC81" s="22">
        <f t="shared" si="6"/>
        <v>0</v>
      </c>
    </row>
    <row r="82" spans="1:29" s="22" customFormat="1" ht="18" customHeight="1" x14ac:dyDescent="0.25">
      <c r="A82" s="32"/>
      <c r="B82" s="34"/>
      <c r="C82" s="34"/>
      <c r="D82" s="34"/>
      <c r="E82" s="34"/>
      <c r="F82" s="34"/>
      <c r="G82" s="79"/>
      <c r="S82" s="22" t="b">
        <f t="shared" si="7"/>
        <v>0</v>
      </c>
      <c r="T82" s="22">
        <f>IF(S82,1,0)</f>
        <v>0</v>
      </c>
      <c r="X82" s="22" t="b">
        <f>ISNUMBER(D82)</f>
        <v>0</v>
      </c>
      <c r="Y82" s="22">
        <f t="shared" si="2"/>
        <v>0</v>
      </c>
      <c r="Z82" s="22" t="b">
        <f>ISNUMBER(E82)</f>
        <v>0</v>
      </c>
      <c r="AA82" s="22">
        <f t="shared" si="4"/>
        <v>0</v>
      </c>
      <c r="AB82" s="22" t="b">
        <f>ISNUMBER(F82)</f>
        <v>0</v>
      </c>
      <c r="AC82" s="22">
        <f t="shared" si="6"/>
        <v>0</v>
      </c>
    </row>
    <row r="83" spans="1:29" s="22" customFormat="1" ht="18" customHeight="1" x14ac:dyDescent="0.25">
      <c r="A83" s="32"/>
      <c r="B83" s="34"/>
      <c r="C83" s="34"/>
      <c r="D83" s="34"/>
      <c r="E83" s="34"/>
      <c r="F83" s="34"/>
      <c r="G83" s="79"/>
      <c r="S83" s="22" t="b">
        <f t="shared" si="7"/>
        <v>0</v>
      </c>
      <c r="T83" s="22">
        <f>IF(S83,1,0)</f>
        <v>0</v>
      </c>
      <c r="X83" s="22" t="b">
        <f>ISNUMBER(D83)</f>
        <v>0</v>
      </c>
      <c r="Y83" s="22">
        <f t="shared" si="2"/>
        <v>0</v>
      </c>
      <c r="Z83" s="22" t="b">
        <f>ISNUMBER(E83)</f>
        <v>0</v>
      </c>
      <c r="AA83" s="22">
        <f t="shared" si="4"/>
        <v>0</v>
      </c>
      <c r="AB83" s="22" t="b">
        <f>ISNUMBER(F83)</f>
        <v>0</v>
      </c>
      <c r="AC83" s="22">
        <f t="shared" si="6"/>
        <v>0</v>
      </c>
    </row>
    <row r="84" spans="1:29" s="22" customFormat="1" ht="18" customHeight="1" x14ac:dyDescent="0.25">
      <c r="A84" s="32"/>
      <c r="B84" s="34"/>
      <c r="C84" s="34"/>
      <c r="D84" s="34"/>
      <c r="E84" s="34"/>
      <c r="F84" s="34"/>
      <c r="G84" s="79"/>
      <c r="S84" s="22" t="b">
        <f t="shared" si="7"/>
        <v>0</v>
      </c>
      <c r="T84" s="22">
        <f t="shared" si="0"/>
        <v>0</v>
      </c>
      <c r="X84" s="22" t="b">
        <f t="shared" si="1"/>
        <v>0</v>
      </c>
      <c r="Y84" s="22">
        <f t="shared" si="2"/>
        <v>0</v>
      </c>
      <c r="Z84" s="22" t="b">
        <f t="shared" si="3"/>
        <v>0</v>
      </c>
      <c r="AA84" s="22">
        <f t="shared" si="4"/>
        <v>0</v>
      </c>
      <c r="AB84" s="22" t="b">
        <f t="shared" si="5"/>
        <v>0</v>
      </c>
      <c r="AC84" s="22">
        <f t="shared" si="6"/>
        <v>0</v>
      </c>
    </row>
    <row r="85" spans="1:29" s="22" customFormat="1" ht="18" customHeight="1" x14ac:dyDescent="0.25">
      <c r="A85" s="32"/>
      <c r="B85" s="34"/>
      <c r="C85" s="34"/>
      <c r="D85" s="34"/>
      <c r="E85" s="34"/>
      <c r="F85" s="34"/>
      <c r="G85" s="79"/>
      <c r="S85" s="22" t="b">
        <f t="shared" si="7"/>
        <v>0</v>
      </c>
      <c r="T85" s="22">
        <f t="shared" si="0"/>
        <v>0</v>
      </c>
      <c r="X85" s="22" t="b">
        <f t="shared" si="1"/>
        <v>0</v>
      </c>
      <c r="Y85" s="22">
        <f t="shared" si="2"/>
        <v>0</v>
      </c>
      <c r="Z85" s="22" t="b">
        <f t="shared" si="3"/>
        <v>0</v>
      </c>
      <c r="AA85" s="22">
        <f t="shared" si="4"/>
        <v>0</v>
      </c>
      <c r="AB85" s="22" t="b">
        <f t="shared" si="5"/>
        <v>0</v>
      </c>
      <c r="AC85" s="22">
        <f t="shared" si="6"/>
        <v>0</v>
      </c>
    </row>
    <row r="86" spans="1:29" s="22" customFormat="1" ht="18" customHeight="1" x14ac:dyDescent="0.25">
      <c r="A86" s="53"/>
      <c r="B86" s="34"/>
      <c r="C86" s="34"/>
      <c r="D86" s="34"/>
      <c r="E86" s="34"/>
      <c r="F86" s="34"/>
      <c r="G86" s="79"/>
      <c r="S86" s="22" t="b">
        <f t="shared" si="7"/>
        <v>0</v>
      </c>
      <c r="T86" s="22">
        <f t="shared" si="0"/>
        <v>0</v>
      </c>
      <c r="X86" s="22" t="b">
        <f t="shared" si="1"/>
        <v>0</v>
      </c>
      <c r="Y86" s="22">
        <f t="shared" si="2"/>
        <v>0</v>
      </c>
      <c r="Z86" s="22" t="b">
        <f t="shared" si="3"/>
        <v>0</v>
      </c>
      <c r="AA86" s="22">
        <f t="shared" si="4"/>
        <v>0</v>
      </c>
      <c r="AB86" s="22" t="b">
        <f t="shared" si="5"/>
        <v>0</v>
      </c>
      <c r="AC86" s="22">
        <f t="shared" si="6"/>
        <v>0</v>
      </c>
    </row>
    <row r="87" spans="1:29" s="22" customFormat="1" ht="18" customHeight="1" x14ac:dyDescent="0.25">
      <c r="A87" s="32"/>
      <c r="B87" s="34"/>
      <c r="C87" s="34"/>
      <c r="D87" s="34"/>
      <c r="E87" s="34"/>
      <c r="F87" s="34"/>
      <c r="G87" s="79"/>
      <c r="S87" s="22" t="b">
        <f t="shared" si="7"/>
        <v>0</v>
      </c>
      <c r="T87" s="22">
        <f t="shared" si="0"/>
        <v>0</v>
      </c>
      <c r="X87" s="22" t="b">
        <f t="shared" si="1"/>
        <v>0</v>
      </c>
      <c r="Y87" s="22">
        <f t="shared" si="2"/>
        <v>0</v>
      </c>
      <c r="Z87" s="22" t="b">
        <f t="shared" si="3"/>
        <v>0</v>
      </c>
      <c r="AA87" s="22">
        <f t="shared" si="4"/>
        <v>0</v>
      </c>
      <c r="AB87" s="22" t="b">
        <f t="shared" si="5"/>
        <v>0</v>
      </c>
      <c r="AC87" s="22">
        <f t="shared" si="6"/>
        <v>0</v>
      </c>
    </row>
    <row r="88" spans="1:29" s="22" customFormat="1" ht="18" customHeight="1" x14ac:dyDescent="0.25">
      <c r="A88" s="32"/>
      <c r="B88" s="34"/>
      <c r="C88" s="34"/>
      <c r="D88" s="34"/>
      <c r="E88" s="34"/>
      <c r="F88" s="34"/>
      <c r="G88" s="79"/>
      <c r="S88" s="22" t="b">
        <f t="shared" si="7"/>
        <v>0</v>
      </c>
      <c r="T88" s="22">
        <f t="shared" si="0"/>
        <v>0</v>
      </c>
      <c r="X88" s="22" t="b">
        <f t="shared" si="1"/>
        <v>0</v>
      </c>
      <c r="Y88" s="22">
        <f t="shared" si="2"/>
        <v>0</v>
      </c>
      <c r="Z88" s="22" t="b">
        <f t="shared" si="3"/>
        <v>0</v>
      </c>
      <c r="AA88" s="22">
        <f t="shared" si="4"/>
        <v>0</v>
      </c>
      <c r="AB88" s="22" t="b">
        <f t="shared" si="5"/>
        <v>0</v>
      </c>
      <c r="AC88" s="22">
        <f t="shared" si="6"/>
        <v>0</v>
      </c>
    </row>
    <row r="89" spans="1:29" s="22" customFormat="1" ht="18" customHeight="1" x14ac:dyDescent="0.25">
      <c r="A89" s="32"/>
      <c r="B89" s="34"/>
      <c r="C89" s="34"/>
      <c r="D89" s="34"/>
      <c r="E89" s="34"/>
      <c r="F89" s="34"/>
      <c r="G89" s="79"/>
      <c r="S89" s="22" t="b">
        <f t="shared" si="7"/>
        <v>0</v>
      </c>
      <c r="T89" s="22">
        <f t="shared" si="0"/>
        <v>0</v>
      </c>
      <c r="X89" s="22" t="b">
        <f t="shared" si="1"/>
        <v>0</v>
      </c>
      <c r="Y89" s="22">
        <f t="shared" si="2"/>
        <v>0</v>
      </c>
      <c r="Z89" s="22" t="b">
        <f t="shared" si="3"/>
        <v>0</v>
      </c>
      <c r="AA89" s="22">
        <f t="shared" si="4"/>
        <v>0</v>
      </c>
      <c r="AB89" s="22" t="b">
        <f t="shared" si="5"/>
        <v>0</v>
      </c>
      <c r="AC89" s="22">
        <f t="shared" si="6"/>
        <v>0</v>
      </c>
    </row>
    <row r="90" spans="1:29" s="22" customFormat="1" ht="18" customHeight="1" x14ac:dyDescent="0.25">
      <c r="A90" s="32"/>
      <c r="B90" s="34"/>
      <c r="C90" s="34"/>
      <c r="D90" s="34"/>
      <c r="E90" s="34"/>
      <c r="F90" s="34"/>
      <c r="G90" s="79"/>
      <c r="S90" s="22" t="b">
        <f t="shared" si="7"/>
        <v>0</v>
      </c>
      <c r="T90" s="22">
        <f t="shared" si="0"/>
        <v>0</v>
      </c>
      <c r="X90" s="22" t="b">
        <f t="shared" si="1"/>
        <v>0</v>
      </c>
      <c r="Y90" s="22">
        <f t="shared" si="2"/>
        <v>0</v>
      </c>
      <c r="Z90" s="22" t="b">
        <f t="shared" si="3"/>
        <v>0</v>
      </c>
      <c r="AA90" s="22">
        <f t="shared" si="4"/>
        <v>0</v>
      </c>
      <c r="AB90" s="22" t="b">
        <f t="shared" si="5"/>
        <v>0</v>
      </c>
      <c r="AC90" s="22">
        <f t="shared" si="6"/>
        <v>0</v>
      </c>
    </row>
    <row r="91" spans="1:29" s="22" customFormat="1" ht="18" customHeight="1" x14ac:dyDescent="0.25"/>
    <row r="92" spans="1:29" s="22" customFormat="1" ht="18" customHeight="1" x14ac:dyDescent="0.25">
      <c r="A92" s="45" t="str">
        <f>"Reinstated to MEMBERSHIP IN "&amp;B6</f>
        <v>Reinstated to MEMBERSHIP IN 2023</v>
      </c>
      <c r="S92" s="22" t="s">
        <v>147</v>
      </c>
      <c r="T92" s="22">
        <f>SUM(T77:T90)</f>
        <v>0</v>
      </c>
      <c r="X92" s="19" t="s">
        <v>146</v>
      </c>
      <c r="Y92" s="22">
        <f>SUM(Y77:Y90)</f>
        <v>0</v>
      </c>
      <c r="AA92" s="22">
        <f>SUM(AA77:AA90)</f>
        <v>0</v>
      </c>
      <c r="AC92" s="22">
        <f>SUM(AC77:AC90)</f>
        <v>0</v>
      </c>
    </row>
    <row r="93" spans="1:29" s="22" customFormat="1" ht="18" customHeight="1" x14ac:dyDescent="0.25">
      <c r="A93" s="44" t="s">
        <v>112</v>
      </c>
    </row>
    <row r="94" spans="1:29" s="22" customFormat="1" ht="18" customHeight="1" x14ac:dyDescent="0.25">
      <c r="A94" s="19" t="s">
        <v>31</v>
      </c>
      <c r="B94" s="19" t="s">
        <v>29</v>
      </c>
      <c r="C94" s="19" t="s">
        <v>30</v>
      </c>
      <c r="D94" s="19" t="s">
        <v>89</v>
      </c>
      <c r="E94" s="19" t="s">
        <v>21</v>
      </c>
      <c r="F94" s="19" t="s">
        <v>122</v>
      </c>
      <c r="G94" s="35" t="s">
        <v>9</v>
      </c>
    </row>
    <row r="95" spans="1:29" s="22" customFormat="1" ht="18" customHeight="1" x14ac:dyDescent="0.25">
      <c r="A95" s="32"/>
      <c r="B95" s="34"/>
      <c r="C95" s="34"/>
      <c r="D95" s="32"/>
      <c r="E95" s="32"/>
      <c r="F95" s="32"/>
      <c r="G95" s="35">
        <f>SUM(O95:O104)</f>
        <v>0</v>
      </c>
      <c r="N95" s="22" t="b">
        <f t="shared" ref="N95:N104" si="8">ISTEXT(A95)</f>
        <v>0</v>
      </c>
      <c r="O95" s="22">
        <f t="shared" ref="O95:O104" si="9">IF(N95,1,0)</f>
        <v>0</v>
      </c>
    </row>
    <row r="96" spans="1:29" s="22" customFormat="1" ht="18" customHeight="1" x14ac:dyDescent="0.25">
      <c r="A96" s="32"/>
      <c r="B96" s="34"/>
      <c r="C96" s="34"/>
      <c r="D96" s="32"/>
      <c r="E96" s="32"/>
      <c r="F96" s="32"/>
      <c r="N96" s="22" t="b">
        <f t="shared" si="8"/>
        <v>0</v>
      </c>
      <c r="O96" s="22">
        <f t="shared" si="9"/>
        <v>0</v>
      </c>
    </row>
    <row r="97" spans="1:24" s="22" customFormat="1" ht="18" customHeight="1" x14ac:dyDescent="0.25">
      <c r="A97" s="32"/>
      <c r="B97" s="34"/>
      <c r="C97" s="34"/>
      <c r="D97" s="32"/>
      <c r="E97" s="32"/>
      <c r="F97" s="32"/>
      <c r="N97" s="22" t="b">
        <f t="shared" si="8"/>
        <v>0</v>
      </c>
      <c r="O97" s="22">
        <f t="shared" si="9"/>
        <v>0</v>
      </c>
    </row>
    <row r="98" spans="1:24" s="22" customFormat="1" ht="18" customHeight="1" x14ac:dyDescent="0.25">
      <c r="A98" s="32"/>
      <c r="B98" s="34"/>
      <c r="C98" s="34"/>
      <c r="D98" s="32"/>
      <c r="E98" s="32"/>
      <c r="F98" s="32"/>
      <c r="N98" s="22" t="b">
        <f t="shared" si="8"/>
        <v>0</v>
      </c>
      <c r="O98" s="22">
        <f t="shared" si="9"/>
        <v>0</v>
      </c>
    </row>
    <row r="99" spans="1:24" s="22" customFormat="1" ht="18" customHeight="1" x14ac:dyDescent="0.25">
      <c r="A99" s="32"/>
      <c r="B99" s="34"/>
      <c r="C99" s="34"/>
      <c r="D99" s="32"/>
      <c r="E99" s="32"/>
      <c r="F99" s="32"/>
      <c r="N99" s="22" t="b">
        <f t="shared" si="8"/>
        <v>0</v>
      </c>
      <c r="O99" s="22">
        <f t="shared" si="9"/>
        <v>0</v>
      </c>
    </row>
    <row r="100" spans="1:24" s="22" customFormat="1" ht="18" customHeight="1" x14ac:dyDescent="0.25">
      <c r="A100" s="32"/>
      <c r="B100" s="34"/>
      <c r="C100" s="34"/>
      <c r="D100" s="32"/>
      <c r="E100" s="32"/>
      <c r="F100" s="32"/>
      <c r="N100" s="22" t="b">
        <f t="shared" si="8"/>
        <v>0</v>
      </c>
      <c r="O100" s="22">
        <f t="shared" si="9"/>
        <v>0</v>
      </c>
    </row>
    <row r="101" spans="1:24" s="22" customFormat="1" ht="18" customHeight="1" x14ac:dyDescent="0.25">
      <c r="A101" s="32"/>
      <c r="B101" s="34"/>
      <c r="C101" s="34"/>
      <c r="D101" s="32"/>
      <c r="E101" s="32"/>
      <c r="F101" s="32"/>
      <c r="N101" s="22" t="b">
        <f t="shared" si="8"/>
        <v>0</v>
      </c>
      <c r="O101" s="22">
        <f t="shared" si="9"/>
        <v>0</v>
      </c>
    </row>
    <row r="102" spans="1:24" s="22" customFormat="1" ht="18" customHeight="1" x14ac:dyDescent="0.25">
      <c r="A102" s="32"/>
      <c r="B102" s="34"/>
      <c r="C102" s="34"/>
      <c r="D102" s="32"/>
      <c r="E102" s="32"/>
      <c r="F102" s="32"/>
      <c r="N102" s="22" t="b">
        <f t="shared" si="8"/>
        <v>0</v>
      </c>
      <c r="O102" s="22">
        <f t="shared" si="9"/>
        <v>0</v>
      </c>
    </row>
    <row r="103" spans="1:24" s="22" customFormat="1" ht="18" customHeight="1" x14ac:dyDescent="0.25">
      <c r="A103" s="32"/>
      <c r="B103" s="34"/>
      <c r="C103" s="34"/>
      <c r="D103" s="32"/>
      <c r="E103" s="32"/>
      <c r="F103" s="32"/>
      <c r="N103" s="22" t="b">
        <f t="shared" si="8"/>
        <v>0</v>
      </c>
      <c r="O103" s="22">
        <f t="shared" si="9"/>
        <v>0</v>
      </c>
    </row>
    <row r="104" spans="1:24" s="22" customFormat="1" ht="18" customHeight="1" x14ac:dyDescent="0.25">
      <c r="A104" s="32"/>
      <c r="B104" s="34"/>
      <c r="C104" s="34"/>
      <c r="D104" s="32"/>
      <c r="E104" s="32"/>
      <c r="F104" s="32"/>
      <c r="N104" s="22" t="b">
        <f t="shared" si="8"/>
        <v>0</v>
      </c>
      <c r="O104" s="22">
        <f t="shared" si="9"/>
        <v>0</v>
      </c>
    </row>
    <row r="105" spans="1:24" s="22" customFormat="1" ht="22.25" customHeight="1" x14ac:dyDescent="0.25">
      <c r="S105" s="35"/>
      <c r="X105" s="35"/>
    </row>
    <row r="106" spans="1:24" s="22" customFormat="1" ht="18" customHeight="1" x14ac:dyDescent="0.25">
      <c r="A106" s="45" t="str">
        <f>"Elected to AFFILIATION IN "&amp;B6</f>
        <v>Elected to AFFILIATION IN 2023</v>
      </c>
      <c r="F106" s="29"/>
    </row>
    <row r="107" spans="1:24" s="22" customFormat="1" ht="18" customHeight="1" x14ac:dyDescent="0.25">
      <c r="A107" s="44" t="s">
        <v>90</v>
      </c>
      <c r="F107" s="29"/>
    </row>
    <row r="108" spans="1:24" s="22" customFormat="1" ht="18" customHeight="1" x14ac:dyDescent="0.25">
      <c r="A108" s="19" t="s">
        <v>31</v>
      </c>
      <c r="B108" s="19" t="s">
        <v>29</v>
      </c>
      <c r="C108" s="19" t="s">
        <v>30</v>
      </c>
      <c r="D108" s="19" t="s">
        <v>89</v>
      </c>
      <c r="E108" s="19" t="s">
        <v>21</v>
      </c>
      <c r="F108" s="35" t="s">
        <v>9</v>
      </c>
    </row>
    <row r="109" spans="1:24" s="22" customFormat="1" ht="18" customHeight="1" x14ac:dyDescent="0.25">
      <c r="A109" s="32"/>
      <c r="B109" s="80"/>
      <c r="C109" s="80"/>
      <c r="D109" s="32"/>
      <c r="E109" s="32"/>
      <c r="F109" s="35">
        <f>SUM(O109:O118)</f>
        <v>0</v>
      </c>
      <c r="N109" s="22" t="b">
        <f t="shared" ref="N109:N118" si="10">ISTEXT(A109)</f>
        <v>0</v>
      </c>
      <c r="O109" s="22">
        <f t="shared" ref="O109:O118" si="11">IF(N109,1,0)</f>
        <v>0</v>
      </c>
    </row>
    <row r="110" spans="1:24" s="22" customFormat="1" ht="18" customHeight="1" x14ac:dyDescent="0.25">
      <c r="A110" s="32"/>
      <c r="B110" s="80"/>
      <c r="C110" s="80"/>
      <c r="D110" s="32"/>
      <c r="E110" s="32"/>
      <c r="N110" s="22" t="b">
        <f t="shared" si="10"/>
        <v>0</v>
      </c>
      <c r="O110" s="22">
        <f t="shared" si="11"/>
        <v>0</v>
      </c>
    </row>
    <row r="111" spans="1:24" s="22" customFormat="1" ht="18" customHeight="1" x14ac:dyDescent="0.25">
      <c r="A111" s="32"/>
      <c r="B111" s="80"/>
      <c r="C111" s="80"/>
      <c r="D111" s="32"/>
      <c r="E111" s="32"/>
      <c r="N111" s="22" t="b">
        <f t="shared" si="10"/>
        <v>0</v>
      </c>
      <c r="O111" s="22">
        <f t="shared" si="11"/>
        <v>0</v>
      </c>
    </row>
    <row r="112" spans="1:24" s="22" customFormat="1" ht="18" customHeight="1" x14ac:dyDescent="0.25">
      <c r="A112" s="32"/>
      <c r="B112" s="80"/>
      <c r="C112" s="80"/>
      <c r="D112" s="32"/>
      <c r="E112" s="32"/>
      <c r="N112" s="22" t="b">
        <f t="shared" si="10"/>
        <v>0</v>
      </c>
      <c r="O112" s="22">
        <f t="shared" si="11"/>
        <v>0</v>
      </c>
    </row>
    <row r="113" spans="1:15" s="22" customFormat="1" ht="18" customHeight="1" x14ac:dyDescent="0.25">
      <c r="A113" s="32"/>
      <c r="B113" s="80"/>
      <c r="C113" s="80"/>
      <c r="D113" s="32"/>
      <c r="E113" s="32"/>
      <c r="N113" s="22" t="b">
        <f t="shared" si="10"/>
        <v>0</v>
      </c>
      <c r="O113" s="22">
        <f t="shared" si="11"/>
        <v>0</v>
      </c>
    </row>
    <row r="114" spans="1:15" s="22" customFormat="1" ht="18" customHeight="1" x14ac:dyDescent="0.25">
      <c r="A114" s="32"/>
      <c r="B114" s="80"/>
      <c r="C114" s="80"/>
      <c r="D114" s="32"/>
      <c r="E114" s="32"/>
      <c r="N114" s="22" t="b">
        <f t="shared" si="10"/>
        <v>0</v>
      </c>
      <c r="O114" s="22">
        <f t="shared" si="11"/>
        <v>0</v>
      </c>
    </row>
    <row r="115" spans="1:15" s="22" customFormat="1" ht="18" customHeight="1" x14ac:dyDescent="0.25">
      <c r="A115" s="32"/>
      <c r="B115" s="80"/>
      <c r="C115" s="80"/>
      <c r="D115" s="32"/>
      <c r="E115" s="32"/>
      <c r="N115" s="22" t="b">
        <f t="shared" si="10"/>
        <v>0</v>
      </c>
      <c r="O115" s="22">
        <f t="shared" si="11"/>
        <v>0</v>
      </c>
    </row>
    <row r="116" spans="1:15" s="22" customFormat="1" ht="18" customHeight="1" x14ac:dyDescent="0.25">
      <c r="A116" s="32"/>
      <c r="B116" s="80"/>
      <c r="C116" s="80"/>
      <c r="D116" s="32"/>
      <c r="E116" s="32"/>
      <c r="N116" s="22" t="b">
        <f t="shared" si="10"/>
        <v>0</v>
      </c>
      <c r="O116" s="22">
        <f t="shared" si="11"/>
        <v>0</v>
      </c>
    </row>
    <row r="117" spans="1:15" s="22" customFormat="1" ht="18" customHeight="1" x14ac:dyDescent="0.25">
      <c r="A117" s="32"/>
      <c r="B117" s="80"/>
      <c r="C117" s="80"/>
      <c r="D117" s="32"/>
      <c r="E117" s="32"/>
      <c r="N117" s="22" t="b">
        <f t="shared" si="10"/>
        <v>0</v>
      </c>
      <c r="O117" s="22">
        <f t="shared" si="11"/>
        <v>0</v>
      </c>
    </row>
    <row r="118" spans="1:15" s="22" customFormat="1" ht="18" customHeight="1" x14ac:dyDescent="0.25">
      <c r="A118" s="32"/>
      <c r="B118" s="80"/>
      <c r="C118" s="80"/>
      <c r="D118" s="32"/>
      <c r="E118" s="32"/>
      <c r="N118" s="22" t="b">
        <f t="shared" si="10"/>
        <v>0</v>
      </c>
      <c r="O118" s="22">
        <f t="shared" si="11"/>
        <v>0</v>
      </c>
    </row>
    <row r="119" spans="1:15" s="22" customFormat="1" ht="18" customHeight="1" x14ac:dyDescent="0.25"/>
    <row r="120" spans="1:15" s="22" customFormat="1" ht="18" customHeight="1" x14ac:dyDescent="0.25"/>
    <row r="121" spans="1:15" s="22" customFormat="1" ht="25.25" customHeight="1" x14ac:dyDescent="0.3">
      <c r="A121" s="76" t="s">
        <v>59</v>
      </c>
    </row>
    <row r="122" spans="1:15" s="22" customFormat="1" ht="18" customHeight="1" x14ac:dyDescent="0.25"/>
    <row r="123" spans="1:15" s="22" customFormat="1" ht="18" customHeight="1" x14ac:dyDescent="0.25">
      <c r="A123" s="45" t="s">
        <v>123</v>
      </c>
      <c r="C123" s="29"/>
    </row>
    <row r="124" spans="1:15" s="22" customFormat="1" ht="18" customHeight="1" x14ac:dyDescent="0.25">
      <c r="A124" s="19" t="s">
        <v>31</v>
      </c>
      <c r="B124" s="19" t="s">
        <v>37</v>
      </c>
      <c r="C124" s="35" t="s">
        <v>9</v>
      </c>
      <c r="D124" s="19"/>
      <c r="E124" s="19"/>
    </row>
    <row r="125" spans="1:15" s="22" customFormat="1" ht="18" customHeight="1" x14ac:dyDescent="0.25">
      <c r="A125" s="32"/>
      <c r="B125" s="34"/>
      <c r="C125" s="35">
        <f>SUM(O125:O136)</f>
        <v>0</v>
      </c>
      <c r="N125" s="22" t="b">
        <f t="shared" ref="N125:N136" si="12">ISTEXT(A125)</f>
        <v>0</v>
      </c>
      <c r="O125" s="22">
        <f t="shared" ref="O125:O136" si="13">IF(N125,1,0)</f>
        <v>0</v>
      </c>
    </row>
    <row r="126" spans="1:15" s="22" customFormat="1" ht="18" customHeight="1" x14ac:dyDescent="0.25">
      <c r="A126" s="32"/>
      <c r="B126" s="34"/>
      <c r="C126" s="29"/>
      <c r="N126" s="22" t="b">
        <f t="shared" si="12"/>
        <v>0</v>
      </c>
      <c r="O126" s="22">
        <f t="shared" si="13"/>
        <v>0</v>
      </c>
    </row>
    <row r="127" spans="1:15" s="22" customFormat="1" ht="18" customHeight="1" x14ac:dyDescent="0.25">
      <c r="A127" s="32"/>
      <c r="B127" s="34"/>
      <c r="C127" s="29"/>
      <c r="N127" s="22" t="b">
        <f>ISTEXT(A127)</f>
        <v>0</v>
      </c>
      <c r="O127" s="22">
        <f>IF(N127,1,0)</f>
        <v>0</v>
      </c>
    </row>
    <row r="128" spans="1:15" s="22" customFormat="1" ht="18" customHeight="1" x14ac:dyDescent="0.25">
      <c r="A128" s="32"/>
      <c r="B128" s="34"/>
      <c r="C128" s="29"/>
      <c r="N128" s="22" t="b">
        <f>ISTEXT(A128)</f>
        <v>0</v>
      </c>
      <c r="O128" s="22">
        <f>IF(N128,1,0)</f>
        <v>0</v>
      </c>
    </row>
    <row r="129" spans="1:15" s="22" customFormat="1" ht="18" customHeight="1" x14ac:dyDescent="0.25">
      <c r="A129" s="32"/>
      <c r="B129" s="34"/>
      <c r="C129" s="29"/>
      <c r="N129" s="22" t="b">
        <f>ISTEXT(A129)</f>
        <v>0</v>
      </c>
      <c r="O129" s="22">
        <f>IF(N129,1,0)</f>
        <v>0</v>
      </c>
    </row>
    <row r="130" spans="1:15" s="22" customFormat="1" ht="18" customHeight="1" x14ac:dyDescent="0.25">
      <c r="A130" s="32"/>
      <c r="B130" s="34"/>
      <c r="C130" s="29"/>
      <c r="N130" s="22" t="b">
        <f>ISTEXT(A130)</f>
        <v>0</v>
      </c>
      <c r="O130" s="22">
        <f>IF(N130,1,0)</f>
        <v>0</v>
      </c>
    </row>
    <row r="131" spans="1:15" s="22" customFormat="1" ht="18" customHeight="1" x14ac:dyDescent="0.25">
      <c r="A131" s="32"/>
      <c r="B131" s="34"/>
      <c r="C131" s="29"/>
      <c r="N131" s="22" t="b">
        <f t="shared" si="12"/>
        <v>0</v>
      </c>
      <c r="O131" s="22">
        <f t="shared" si="13"/>
        <v>0</v>
      </c>
    </row>
    <row r="132" spans="1:15" s="22" customFormat="1" ht="18" customHeight="1" x14ac:dyDescent="0.25">
      <c r="A132" s="32"/>
      <c r="B132" s="34"/>
      <c r="C132" s="29"/>
      <c r="N132" s="22" t="b">
        <f t="shared" si="12"/>
        <v>0</v>
      </c>
      <c r="O132" s="22">
        <f t="shared" si="13"/>
        <v>0</v>
      </c>
    </row>
    <row r="133" spans="1:15" s="22" customFormat="1" ht="18" customHeight="1" x14ac:dyDescent="0.25">
      <c r="A133" s="32"/>
      <c r="B133" s="34"/>
      <c r="C133" s="29"/>
      <c r="N133" s="22" t="b">
        <f t="shared" si="12"/>
        <v>0</v>
      </c>
      <c r="O133" s="22">
        <f t="shared" si="13"/>
        <v>0</v>
      </c>
    </row>
    <row r="134" spans="1:15" s="22" customFormat="1" ht="18" customHeight="1" x14ac:dyDescent="0.25">
      <c r="A134" s="32"/>
      <c r="B134" s="34"/>
      <c r="C134" s="29"/>
      <c r="N134" s="22" t="b">
        <f t="shared" si="12"/>
        <v>0</v>
      </c>
      <c r="O134" s="22">
        <f t="shared" si="13"/>
        <v>0</v>
      </c>
    </row>
    <row r="135" spans="1:15" s="22" customFormat="1" ht="18" customHeight="1" x14ac:dyDescent="0.25">
      <c r="A135" s="32"/>
      <c r="B135" s="34"/>
      <c r="C135" s="29"/>
      <c r="N135" s="22" t="b">
        <f t="shared" si="12"/>
        <v>0</v>
      </c>
      <c r="O135" s="22">
        <f t="shared" si="13"/>
        <v>0</v>
      </c>
    </row>
    <row r="136" spans="1:15" s="22" customFormat="1" ht="18" customHeight="1" x14ac:dyDescent="0.25">
      <c r="A136" s="32"/>
      <c r="B136" s="34"/>
      <c r="C136" s="29"/>
      <c r="N136" s="22" t="b">
        <f t="shared" si="12"/>
        <v>0</v>
      </c>
      <c r="O136" s="22">
        <f t="shared" si="13"/>
        <v>0</v>
      </c>
    </row>
    <row r="137" spans="1:15" s="22" customFormat="1" ht="18" customHeight="1" x14ac:dyDescent="0.25">
      <c r="C137" s="29"/>
    </row>
    <row r="138" spans="1:15" s="22" customFormat="1" ht="18" customHeight="1" x14ac:dyDescent="0.25">
      <c r="A138" s="45" t="s">
        <v>35</v>
      </c>
      <c r="C138" s="29"/>
    </row>
    <row r="139" spans="1:15" s="22" customFormat="1" ht="18" customHeight="1" x14ac:dyDescent="0.25">
      <c r="A139" s="19" t="s">
        <v>31</v>
      </c>
      <c r="B139" s="19" t="s">
        <v>36</v>
      </c>
      <c r="C139" s="35" t="s">
        <v>9</v>
      </c>
    </row>
    <row r="140" spans="1:15" s="22" customFormat="1" ht="18" customHeight="1" x14ac:dyDescent="0.25">
      <c r="A140" s="32"/>
      <c r="B140" s="34"/>
      <c r="C140" s="35">
        <f>SUM(O140:O154)</f>
        <v>0</v>
      </c>
      <c r="F140" s="19"/>
      <c r="N140" s="22" t="b">
        <f t="shared" ref="N140:N147" si="14">ISTEXT(A140)</f>
        <v>0</v>
      </c>
      <c r="O140" s="22">
        <f t="shared" ref="O140:O147" si="15">IF(N140,1,0)</f>
        <v>0</v>
      </c>
    </row>
    <row r="141" spans="1:15" s="22" customFormat="1" ht="18" customHeight="1" x14ac:dyDescent="0.25">
      <c r="A141" s="32"/>
      <c r="B141" s="34"/>
      <c r="C141" s="29"/>
      <c r="F141" s="19"/>
      <c r="N141" s="22" t="b">
        <f t="shared" si="14"/>
        <v>0</v>
      </c>
      <c r="O141" s="22">
        <f t="shared" si="15"/>
        <v>0</v>
      </c>
    </row>
    <row r="142" spans="1:15" s="22" customFormat="1" ht="18" customHeight="1" x14ac:dyDescent="0.25">
      <c r="A142" s="32"/>
      <c r="B142" s="34"/>
      <c r="C142" s="29"/>
      <c r="N142" s="22" t="b">
        <f t="shared" si="14"/>
        <v>0</v>
      </c>
      <c r="O142" s="22">
        <f t="shared" si="15"/>
        <v>0</v>
      </c>
    </row>
    <row r="143" spans="1:15" s="22" customFormat="1" ht="18" customHeight="1" x14ac:dyDescent="0.25">
      <c r="A143" s="32"/>
      <c r="B143" s="34"/>
      <c r="C143" s="29"/>
      <c r="N143" s="22" t="b">
        <f t="shared" si="14"/>
        <v>0</v>
      </c>
      <c r="O143" s="22">
        <f t="shared" si="15"/>
        <v>0</v>
      </c>
    </row>
    <row r="144" spans="1:15" s="22" customFormat="1" ht="18" customHeight="1" x14ac:dyDescent="0.25">
      <c r="A144" s="32"/>
      <c r="B144" s="34"/>
      <c r="C144" s="29"/>
      <c r="F144" s="19"/>
      <c r="N144" s="22" t="b">
        <f t="shared" si="14"/>
        <v>0</v>
      </c>
      <c r="O144" s="22">
        <f t="shared" si="15"/>
        <v>0</v>
      </c>
    </row>
    <row r="145" spans="1:15" s="22" customFormat="1" ht="18" customHeight="1" x14ac:dyDescent="0.25">
      <c r="A145" s="32"/>
      <c r="B145" s="34"/>
      <c r="C145" s="29"/>
      <c r="N145" s="22" t="b">
        <f t="shared" si="14"/>
        <v>0</v>
      </c>
      <c r="O145" s="22">
        <f t="shared" si="15"/>
        <v>0</v>
      </c>
    </row>
    <row r="146" spans="1:15" s="22" customFormat="1" ht="18" customHeight="1" x14ac:dyDescent="0.25">
      <c r="A146" s="32"/>
      <c r="B146" s="34"/>
      <c r="C146" s="29"/>
      <c r="N146" s="22" t="b">
        <f t="shared" si="14"/>
        <v>0</v>
      </c>
      <c r="O146" s="22">
        <f t="shared" si="15"/>
        <v>0</v>
      </c>
    </row>
    <row r="147" spans="1:15" s="22" customFormat="1" ht="18" customHeight="1" x14ac:dyDescent="0.25">
      <c r="A147" s="32"/>
      <c r="B147" s="34"/>
      <c r="C147" s="29"/>
      <c r="N147" s="22" t="b">
        <f t="shared" si="14"/>
        <v>0</v>
      </c>
      <c r="O147" s="22">
        <f t="shared" si="15"/>
        <v>0</v>
      </c>
    </row>
    <row r="148" spans="1:15" s="22" customFormat="1" ht="18" customHeight="1" x14ac:dyDescent="0.25">
      <c r="A148" s="32"/>
      <c r="B148" s="34"/>
      <c r="C148" s="29"/>
      <c r="F148" s="19"/>
      <c r="N148" s="22" t="b">
        <f t="shared" ref="N148:N154" si="16">ISTEXT(A148)</f>
        <v>0</v>
      </c>
      <c r="O148" s="22">
        <f t="shared" ref="O148:O154" si="17">IF(N148,1,0)</f>
        <v>0</v>
      </c>
    </row>
    <row r="149" spans="1:15" s="22" customFormat="1" ht="18" customHeight="1" x14ac:dyDescent="0.25">
      <c r="A149" s="32"/>
      <c r="B149" s="34"/>
      <c r="C149" s="29"/>
      <c r="N149" s="22" t="b">
        <f t="shared" si="16"/>
        <v>0</v>
      </c>
      <c r="O149" s="22">
        <f t="shared" si="17"/>
        <v>0</v>
      </c>
    </row>
    <row r="150" spans="1:15" s="22" customFormat="1" ht="18" customHeight="1" x14ac:dyDescent="0.25">
      <c r="A150" s="32"/>
      <c r="B150" s="34"/>
      <c r="C150" s="29"/>
      <c r="N150" s="22" t="b">
        <f t="shared" si="16"/>
        <v>0</v>
      </c>
      <c r="O150" s="22">
        <f t="shared" si="17"/>
        <v>0</v>
      </c>
    </row>
    <row r="151" spans="1:15" s="22" customFormat="1" ht="18" customHeight="1" x14ac:dyDescent="0.25">
      <c r="A151" s="32"/>
      <c r="B151" s="34"/>
      <c r="C151" s="29"/>
      <c r="F151" s="19"/>
      <c r="N151" s="22" t="b">
        <f t="shared" si="16"/>
        <v>0</v>
      </c>
      <c r="O151" s="22">
        <f t="shared" si="17"/>
        <v>0</v>
      </c>
    </row>
    <row r="152" spans="1:15" s="22" customFormat="1" ht="18" customHeight="1" x14ac:dyDescent="0.25">
      <c r="A152" s="32"/>
      <c r="B152" s="34"/>
      <c r="C152" s="29"/>
      <c r="N152" s="22" t="b">
        <f t="shared" si="16"/>
        <v>0</v>
      </c>
      <c r="O152" s="22">
        <f t="shared" si="17"/>
        <v>0</v>
      </c>
    </row>
    <row r="153" spans="1:15" s="22" customFormat="1" ht="18" customHeight="1" x14ac:dyDescent="0.25">
      <c r="A153" s="32"/>
      <c r="B153" s="34"/>
      <c r="C153" s="29"/>
      <c r="N153" s="22" t="b">
        <f t="shared" si="16"/>
        <v>0</v>
      </c>
      <c r="O153" s="22">
        <f t="shared" si="17"/>
        <v>0</v>
      </c>
    </row>
    <row r="154" spans="1:15" s="22" customFormat="1" ht="18" customHeight="1" x14ac:dyDescent="0.25">
      <c r="A154" s="32"/>
      <c r="B154" s="34"/>
      <c r="C154" s="29"/>
      <c r="N154" s="22" t="b">
        <f t="shared" si="16"/>
        <v>0</v>
      </c>
      <c r="O154" s="22">
        <f t="shared" si="17"/>
        <v>0</v>
      </c>
    </row>
    <row r="155" spans="1:15" s="22" customFormat="1" ht="18" customHeight="1" x14ac:dyDescent="0.25">
      <c r="C155" s="29"/>
    </row>
    <row r="156" spans="1:15" s="22" customFormat="1" ht="18" customHeight="1" x14ac:dyDescent="0.25">
      <c r="A156" s="45" t="s">
        <v>38</v>
      </c>
      <c r="C156" s="29"/>
    </row>
    <row r="157" spans="1:15" s="22" customFormat="1" ht="18" customHeight="1" x14ac:dyDescent="0.25">
      <c r="A157" s="19" t="s">
        <v>31</v>
      </c>
      <c r="B157" s="19" t="s">
        <v>113</v>
      </c>
      <c r="C157" s="35" t="s">
        <v>9</v>
      </c>
      <c r="F157" s="35"/>
    </row>
    <row r="158" spans="1:15" s="22" customFormat="1" ht="18" customHeight="1" x14ac:dyDescent="0.25">
      <c r="A158" s="32"/>
      <c r="B158" s="34"/>
      <c r="C158" s="35">
        <f>SUM(O158:O169)</f>
        <v>0</v>
      </c>
      <c r="F158" s="35"/>
      <c r="N158" s="22" t="b">
        <f t="shared" ref="N158:N169" si="18">ISTEXT(A158)</f>
        <v>0</v>
      </c>
      <c r="O158" s="22">
        <f t="shared" ref="O158:O169" si="19">IF(N158,1,0)</f>
        <v>0</v>
      </c>
    </row>
    <row r="159" spans="1:15" s="22" customFormat="1" ht="18" customHeight="1" x14ac:dyDescent="0.25">
      <c r="A159" s="32"/>
      <c r="B159" s="34"/>
      <c r="N159" s="22" t="b">
        <f t="shared" si="18"/>
        <v>0</v>
      </c>
      <c r="O159" s="22">
        <f t="shared" si="19"/>
        <v>0</v>
      </c>
    </row>
    <row r="160" spans="1:15" s="22" customFormat="1" ht="18" customHeight="1" x14ac:dyDescent="0.25">
      <c r="A160" s="32"/>
      <c r="B160" s="34"/>
      <c r="N160" s="22" t="b">
        <f>ISTEXT(A160)</f>
        <v>0</v>
      </c>
      <c r="O160" s="22">
        <f>IF(N160,1,0)</f>
        <v>0</v>
      </c>
    </row>
    <row r="161" spans="1:15" s="22" customFormat="1" ht="18" customHeight="1" x14ac:dyDescent="0.25">
      <c r="A161" s="32"/>
      <c r="B161" s="34"/>
      <c r="N161" s="22" t="b">
        <f>ISTEXT(A161)</f>
        <v>0</v>
      </c>
      <c r="O161" s="22">
        <f>IF(N161,1,0)</f>
        <v>0</v>
      </c>
    </row>
    <row r="162" spans="1:15" s="22" customFormat="1" ht="18" customHeight="1" x14ac:dyDescent="0.25">
      <c r="A162" s="32"/>
      <c r="B162" s="34"/>
      <c r="N162" s="22" t="b">
        <f>ISTEXT(A162)</f>
        <v>0</v>
      </c>
      <c r="O162" s="22">
        <f>IF(N162,1,0)</f>
        <v>0</v>
      </c>
    </row>
    <row r="163" spans="1:15" s="22" customFormat="1" ht="18" customHeight="1" x14ac:dyDescent="0.25">
      <c r="A163" s="32"/>
      <c r="B163" s="34"/>
      <c r="N163" s="22" t="b">
        <f>ISTEXT(A163)</f>
        <v>0</v>
      </c>
      <c r="O163" s="22">
        <f>IF(N163,1,0)</f>
        <v>0</v>
      </c>
    </row>
    <row r="164" spans="1:15" s="22" customFormat="1" ht="18" customHeight="1" x14ac:dyDescent="0.25">
      <c r="A164" s="32"/>
      <c r="B164" s="34"/>
      <c r="N164" s="22" t="b">
        <f t="shared" si="18"/>
        <v>0</v>
      </c>
      <c r="O164" s="22">
        <f t="shared" si="19"/>
        <v>0</v>
      </c>
    </row>
    <row r="165" spans="1:15" s="22" customFormat="1" ht="18" customHeight="1" x14ac:dyDescent="0.25">
      <c r="A165" s="32"/>
      <c r="B165" s="34"/>
      <c r="N165" s="22" t="b">
        <f t="shared" si="18"/>
        <v>0</v>
      </c>
      <c r="O165" s="22">
        <f t="shared" si="19"/>
        <v>0</v>
      </c>
    </row>
    <row r="166" spans="1:15" s="22" customFormat="1" ht="18" customHeight="1" x14ac:dyDescent="0.25">
      <c r="A166" s="32"/>
      <c r="B166" s="34"/>
      <c r="N166" s="22" t="b">
        <f t="shared" si="18"/>
        <v>0</v>
      </c>
      <c r="O166" s="22">
        <f t="shared" si="19"/>
        <v>0</v>
      </c>
    </row>
    <row r="167" spans="1:15" s="22" customFormat="1" ht="18" customHeight="1" x14ac:dyDescent="0.25">
      <c r="A167" s="32"/>
      <c r="B167" s="34"/>
      <c r="N167" s="22" t="b">
        <f t="shared" si="18"/>
        <v>0</v>
      </c>
      <c r="O167" s="22">
        <f t="shared" si="19"/>
        <v>0</v>
      </c>
    </row>
    <row r="168" spans="1:15" s="22" customFormat="1" ht="18" customHeight="1" x14ac:dyDescent="0.25">
      <c r="A168" s="32"/>
      <c r="B168" s="34"/>
      <c r="N168" s="22" t="b">
        <f t="shared" si="18"/>
        <v>0</v>
      </c>
      <c r="O168" s="22">
        <f t="shared" si="19"/>
        <v>0</v>
      </c>
    </row>
    <row r="169" spans="1:15" s="22" customFormat="1" ht="18" customHeight="1" x14ac:dyDescent="0.25">
      <c r="A169" s="32"/>
      <c r="B169" s="34"/>
      <c r="N169" s="22" t="b">
        <f t="shared" si="18"/>
        <v>0</v>
      </c>
      <c r="O169" s="22">
        <f t="shared" si="19"/>
        <v>0</v>
      </c>
    </row>
    <row r="170" spans="1:15" s="22" customFormat="1" ht="18" customHeight="1" x14ac:dyDescent="0.25"/>
    <row r="171" spans="1:15" s="22" customFormat="1" ht="18" customHeight="1" x14ac:dyDescent="0.25">
      <c r="A171" s="45" t="s">
        <v>96</v>
      </c>
    </row>
    <row r="172" spans="1:15" s="22" customFormat="1" ht="18" customHeight="1" x14ac:dyDescent="0.25">
      <c r="A172" s="44" t="s">
        <v>97</v>
      </c>
      <c r="C172" s="29"/>
    </row>
    <row r="173" spans="1:15" s="22" customFormat="1" ht="18" customHeight="1" x14ac:dyDescent="0.25">
      <c r="A173" s="19" t="s">
        <v>31</v>
      </c>
      <c r="B173" s="19" t="s">
        <v>39</v>
      </c>
      <c r="C173" s="19" t="s">
        <v>98</v>
      </c>
      <c r="D173" s="35" t="s">
        <v>9</v>
      </c>
      <c r="E173" s="19"/>
    </row>
    <row r="174" spans="1:15" s="22" customFormat="1" ht="18" customHeight="1" x14ac:dyDescent="0.25">
      <c r="A174" s="32"/>
      <c r="B174" s="34"/>
      <c r="C174" s="32"/>
      <c r="D174" s="35">
        <f>SUM(O174:O183)</f>
        <v>0</v>
      </c>
      <c r="N174" s="22" t="b">
        <f t="shared" ref="N174:N183" si="20">ISTEXT(A174)</f>
        <v>0</v>
      </c>
      <c r="O174" s="22">
        <f t="shared" ref="O174:O183" si="21">IF(N174,1,0)</f>
        <v>0</v>
      </c>
    </row>
    <row r="175" spans="1:15" s="22" customFormat="1" ht="18" customHeight="1" x14ac:dyDescent="0.25">
      <c r="A175" s="32"/>
      <c r="B175" s="34"/>
      <c r="C175" s="32"/>
      <c r="N175" s="22" t="b">
        <f t="shared" si="20"/>
        <v>0</v>
      </c>
      <c r="O175" s="22">
        <f t="shared" si="21"/>
        <v>0</v>
      </c>
    </row>
    <row r="176" spans="1:15" s="22" customFormat="1" ht="18" customHeight="1" x14ac:dyDescent="0.25">
      <c r="A176" s="32"/>
      <c r="B176" s="34"/>
      <c r="C176" s="32"/>
      <c r="N176" s="22" t="b">
        <f t="shared" si="20"/>
        <v>0</v>
      </c>
      <c r="O176" s="22">
        <f t="shared" si="21"/>
        <v>0</v>
      </c>
    </row>
    <row r="177" spans="1:29" s="22" customFormat="1" ht="18" customHeight="1" x14ac:dyDescent="0.25">
      <c r="A177" s="32"/>
      <c r="B177" s="34"/>
      <c r="C177" s="32"/>
      <c r="N177" s="22" t="b">
        <f t="shared" si="20"/>
        <v>0</v>
      </c>
      <c r="O177" s="22">
        <f t="shared" si="21"/>
        <v>0</v>
      </c>
    </row>
    <row r="178" spans="1:29" s="22" customFormat="1" ht="18" customHeight="1" x14ac:dyDescent="0.25">
      <c r="A178" s="32"/>
      <c r="B178" s="34"/>
      <c r="C178" s="32"/>
      <c r="N178" s="22" t="b">
        <f t="shared" si="20"/>
        <v>0</v>
      </c>
      <c r="O178" s="22">
        <f t="shared" si="21"/>
        <v>0</v>
      </c>
    </row>
    <row r="179" spans="1:29" s="22" customFormat="1" ht="18" customHeight="1" x14ac:dyDescent="0.25">
      <c r="A179" s="32"/>
      <c r="B179" s="34"/>
      <c r="C179" s="32"/>
      <c r="N179" s="22" t="b">
        <f t="shared" si="20"/>
        <v>0</v>
      </c>
      <c r="O179" s="22">
        <f t="shared" si="21"/>
        <v>0</v>
      </c>
    </row>
    <row r="180" spans="1:29" s="22" customFormat="1" ht="18" customHeight="1" x14ac:dyDescent="0.25">
      <c r="A180" s="32"/>
      <c r="B180" s="34"/>
      <c r="C180" s="32"/>
      <c r="N180" s="22" t="b">
        <f t="shared" si="20"/>
        <v>0</v>
      </c>
      <c r="O180" s="22">
        <f t="shared" si="21"/>
        <v>0</v>
      </c>
    </row>
    <row r="181" spans="1:29" s="22" customFormat="1" ht="18" customHeight="1" x14ac:dyDescent="0.25">
      <c r="A181" s="32"/>
      <c r="B181" s="34"/>
      <c r="C181" s="32"/>
      <c r="N181" s="22" t="b">
        <f t="shared" si="20"/>
        <v>0</v>
      </c>
      <c r="O181" s="22">
        <f t="shared" si="21"/>
        <v>0</v>
      </c>
    </row>
    <row r="182" spans="1:29" s="22" customFormat="1" ht="18" customHeight="1" x14ac:dyDescent="0.25">
      <c r="A182" s="32"/>
      <c r="B182" s="34"/>
      <c r="C182" s="32"/>
      <c r="N182" s="22" t="b">
        <f t="shared" si="20"/>
        <v>0</v>
      </c>
      <c r="O182" s="22">
        <f t="shared" si="21"/>
        <v>0</v>
      </c>
    </row>
    <row r="183" spans="1:29" s="22" customFormat="1" ht="18" customHeight="1" x14ac:dyDescent="0.25">
      <c r="A183" s="32"/>
      <c r="B183" s="34"/>
      <c r="C183" s="32"/>
      <c r="N183" s="22" t="b">
        <f t="shared" si="20"/>
        <v>0</v>
      </c>
      <c r="O183" s="22">
        <f t="shared" si="21"/>
        <v>0</v>
      </c>
    </row>
    <row r="184" spans="1:29" s="22" customFormat="1" ht="18" customHeight="1" x14ac:dyDescent="0.25"/>
    <row r="185" spans="1:29" s="22" customFormat="1" ht="25.25" customHeight="1" x14ac:dyDescent="0.3">
      <c r="A185" s="100" t="s">
        <v>172</v>
      </c>
      <c r="B185" s="19"/>
      <c r="T185" s="22">
        <f>SUM(T77:T90)</f>
        <v>0</v>
      </c>
      <c r="Y185" s="22">
        <f>SUM(Y77:Y90)</f>
        <v>0</v>
      </c>
      <c r="AA185" s="22">
        <f>SUM(AA77:AA90)</f>
        <v>0</v>
      </c>
      <c r="AC185" s="22">
        <f>SUM(AC77:AC90)</f>
        <v>0</v>
      </c>
    </row>
    <row r="186" spans="1:29" s="22" customFormat="1" ht="18" customHeight="1" x14ac:dyDescent="0.25">
      <c r="A186" s="45" t="s">
        <v>33</v>
      </c>
      <c r="C186" s="29"/>
    </row>
    <row r="187" spans="1:29" s="22" customFormat="1" ht="18" customHeight="1" x14ac:dyDescent="0.25">
      <c r="A187" s="19" t="s">
        <v>31</v>
      </c>
      <c r="B187" s="19" t="s">
        <v>34</v>
      </c>
      <c r="C187" s="35" t="s">
        <v>9</v>
      </c>
    </row>
    <row r="188" spans="1:29" s="22" customFormat="1" ht="18" customHeight="1" x14ac:dyDescent="0.25">
      <c r="A188" s="32"/>
      <c r="B188" s="34"/>
      <c r="C188" s="35">
        <f>SUM(O188:O197)</f>
        <v>0</v>
      </c>
      <c r="N188" s="22" t="b">
        <f t="shared" ref="N188:N197" si="22">ISTEXT(A188)</f>
        <v>0</v>
      </c>
      <c r="O188" s="22">
        <f t="shared" ref="O188:O197" si="23">IF(N188,1,0)</f>
        <v>0</v>
      </c>
    </row>
    <row r="189" spans="1:29" s="22" customFormat="1" ht="18" customHeight="1" x14ac:dyDescent="0.25">
      <c r="A189" s="32"/>
      <c r="B189" s="34"/>
      <c r="C189" s="29"/>
      <c r="N189" s="22" t="b">
        <f t="shared" si="22"/>
        <v>0</v>
      </c>
      <c r="O189" s="22">
        <f t="shared" si="23"/>
        <v>0</v>
      </c>
    </row>
    <row r="190" spans="1:29" s="22" customFormat="1" ht="18" customHeight="1" x14ac:dyDescent="0.25">
      <c r="A190" s="32"/>
      <c r="B190" s="34"/>
      <c r="C190" s="29"/>
      <c r="N190" s="22" t="b">
        <f t="shared" si="22"/>
        <v>0</v>
      </c>
      <c r="O190" s="22">
        <f t="shared" si="23"/>
        <v>0</v>
      </c>
    </row>
    <row r="191" spans="1:29" s="22" customFormat="1" ht="18" customHeight="1" x14ac:dyDescent="0.25">
      <c r="A191" s="32"/>
      <c r="B191" s="34"/>
      <c r="C191" s="29"/>
      <c r="N191" s="22" t="b">
        <f t="shared" si="22"/>
        <v>0</v>
      </c>
      <c r="O191" s="22">
        <f t="shared" si="23"/>
        <v>0</v>
      </c>
    </row>
    <row r="192" spans="1:29" s="22" customFormat="1" ht="18" customHeight="1" x14ac:dyDescent="0.25">
      <c r="A192" s="32"/>
      <c r="B192" s="34"/>
      <c r="C192" s="29"/>
      <c r="N192" s="22" t="b">
        <f t="shared" si="22"/>
        <v>0</v>
      </c>
      <c r="O192" s="22">
        <f t="shared" si="23"/>
        <v>0</v>
      </c>
    </row>
    <row r="193" spans="1:15" s="22" customFormat="1" ht="18" customHeight="1" x14ac:dyDescent="0.25">
      <c r="A193" s="32"/>
      <c r="B193" s="34"/>
      <c r="C193" s="29"/>
      <c r="N193" s="22" t="b">
        <f t="shared" si="22"/>
        <v>0</v>
      </c>
      <c r="O193" s="22">
        <f t="shared" si="23"/>
        <v>0</v>
      </c>
    </row>
    <row r="194" spans="1:15" s="22" customFormat="1" ht="18" customHeight="1" x14ac:dyDescent="0.25">
      <c r="A194" s="32"/>
      <c r="B194" s="34"/>
      <c r="C194" s="29"/>
      <c r="N194" s="22" t="b">
        <f t="shared" si="22"/>
        <v>0</v>
      </c>
      <c r="O194" s="22">
        <f t="shared" si="23"/>
        <v>0</v>
      </c>
    </row>
    <row r="195" spans="1:15" s="22" customFormat="1" ht="18" customHeight="1" x14ac:dyDescent="0.25">
      <c r="A195" s="32"/>
      <c r="B195" s="34"/>
      <c r="C195" s="29"/>
      <c r="N195" s="22" t="b">
        <f t="shared" si="22"/>
        <v>0</v>
      </c>
      <c r="O195" s="22">
        <f t="shared" si="23"/>
        <v>0</v>
      </c>
    </row>
    <row r="196" spans="1:15" s="22" customFormat="1" ht="18" customHeight="1" x14ac:dyDescent="0.25">
      <c r="A196" s="32"/>
      <c r="B196" s="34"/>
      <c r="C196" s="29"/>
      <c r="N196" s="22" t="b">
        <f t="shared" si="22"/>
        <v>0</v>
      </c>
      <c r="O196" s="22">
        <f t="shared" si="23"/>
        <v>0</v>
      </c>
    </row>
    <row r="197" spans="1:15" s="22" customFormat="1" ht="18" customHeight="1" x14ac:dyDescent="0.25">
      <c r="A197" s="32"/>
      <c r="B197" s="34"/>
      <c r="C197" s="29"/>
      <c r="N197" s="22" t="b">
        <f t="shared" si="22"/>
        <v>0</v>
      </c>
      <c r="O197" s="22">
        <f t="shared" si="23"/>
        <v>0</v>
      </c>
    </row>
    <row r="198" spans="1:15" s="22" customFormat="1" ht="18" customHeight="1" x14ac:dyDescent="0.25">
      <c r="C198" s="29"/>
    </row>
    <row r="199" spans="1:15" s="22" customFormat="1" ht="18" customHeight="1" x14ac:dyDescent="0.25">
      <c r="A199" s="45" t="s">
        <v>32</v>
      </c>
    </row>
    <row r="200" spans="1:15" s="22" customFormat="1" ht="18" customHeight="1" x14ac:dyDescent="0.25">
      <c r="A200" s="19" t="s">
        <v>31</v>
      </c>
      <c r="B200" s="19" t="s">
        <v>95</v>
      </c>
      <c r="C200" s="35" t="s">
        <v>9</v>
      </c>
    </row>
    <row r="201" spans="1:15" s="22" customFormat="1" ht="18" customHeight="1" x14ac:dyDescent="0.25">
      <c r="A201" s="32"/>
      <c r="B201" s="34"/>
      <c r="C201" s="35">
        <f>SUM(O201:O210)</f>
        <v>0</v>
      </c>
      <c r="N201" s="22" t="b">
        <f t="shared" ref="N201:N210" si="24">ISTEXT(A201)</f>
        <v>0</v>
      </c>
      <c r="O201" s="22">
        <f t="shared" ref="O201:O210" si="25">IF(N201,1,0)</f>
        <v>0</v>
      </c>
    </row>
    <row r="202" spans="1:15" s="22" customFormat="1" ht="18" customHeight="1" x14ac:dyDescent="0.25">
      <c r="A202" s="32"/>
      <c r="B202" s="34"/>
      <c r="C202" s="29"/>
      <c r="N202" s="22" t="b">
        <f t="shared" si="24"/>
        <v>0</v>
      </c>
      <c r="O202" s="22">
        <f t="shared" si="25"/>
        <v>0</v>
      </c>
    </row>
    <row r="203" spans="1:15" s="22" customFormat="1" ht="18" customHeight="1" x14ac:dyDescent="0.25">
      <c r="A203" s="32"/>
      <c r="B203" s="34"/>
      <c r="C203" s="29"/>
      <c r="N203" s="22" t="b">
        <f t="shared" si="24"/>
        <v>0</v>
      </c>
      <c r="O203" s="22">
        <f t="shared" si="25"/>
        <v>0</v>
      </c>
    </row>
    <row r="204" spans="1:15" s="22" customFormat="1" ht="18" customHeight="1" x14ac:dyDescent="0.25">
      <c r="A204" s="32"/>
      <c r="B204" s="34"/>
      <c r="C204" s="29"/>
      <c r="N204" s="22" t="b">
        <f t="shared" si="24"/>
        <v>0</v>
      </c>
      <c r="O204" s="22">
        <f t="shared" si="25"/>
        <v>0</v>
      </c>
    </row>
    <row r="205" spans="1:15" s="22" customFormat="1" ht="18" customHeight="1" x14ac:dyDescent="0.25">
      <c r="A205" s="32"/>
      <c r="B205" s="34"/>
      <c r="C205" s="29"/>
      <c r="N205" s="22" t="b">
        <f t="shared" si="24"/>
        <v>0</v>
      </c>
      <c r="O205" s="22">
        <f t="shared" si="25"/>
        <v>0</v>
      </c>
    </row>
    <row r="206" spans="1:15" s="22" customFormat="1" ht="18" customHeight="1" x14ac:dyDescent="0.25">
      <c r="A206" s="32"/>
      <c r="B206" s="34"/>
      <c r="C206" s="29"/>
      <c r="N206" s="22" t="b">
        <f t="shared" si="24"/>
        <v>0</v>
      </c>
      <c r="O206" s="22">
        <f t="shared" si="25"/>
        <v>0</v>
      </c>
    </row>
    <row r="207" spans="1:15" s="22" customFormat="1" ht="18" customHeight="1" x14ac:dyDescent="0.25">
      <c r="A207" s="32"/>
      <c r="B207" s="34"/>
      <c r="C207" s="29"/>
      <c r="N207" s="22" t="b">
        <f t="shared" si="24"/>
        <v>0</v>
      </c>
      <c r="O207" s="22">
        <f t="shared" si="25"/>
        <v>0</v>
      </c>
    </row>
    <row r="208" spans="1:15" s="22" customFormat="1" ht="18" customHeight="1" x14ac:dyDescent="0.25">
      <c r="A208" s="32"/>
      <c r="B208" s="34"/>
      <c r="C208" s="29"/>
      <c r="N208" s="22" t="b">
        <f t="shared" si="24"/>
        <v>0</v>
      </c>
      <c r="O208" s="22">
        <f t="shared" si="25"/>
        <v>0</v>
      </c>
    </row>
    <row r="209" spans="1:15" s="22" customFormat="1" ht="18" customHeight="1" x14ac:dyDescent="0.25">
      <c r="A209" s="32"/>
      <c r="B209" s="34"/>
      <c r="C209" s="29"/>
      <c r="N209" s="22" t="b">
        <f t="shared" si="24"/>
        <v>0</v>
      </c>
      <c r="O209" s="22">
        <f t="shared" si="25"/>
        <v>0</v>
      </c>
    </row>
    <row r="210" spans="1:15" s="22" customFormat="1" ht="18" customHeight="1" x14ac:dyDescent="0.25">
      <c r="A210" s="32"/>
      <c r="B210" s="34"/>
      <c r="C210" s="29"/>
      <c r="N210" s="22" t="b">
        <f t="shared" si="24"/>
        <v>0</v>
      </c>
      <c r="O210" s="22">
        <f t="shared" si="25"/>
        <v>0</v>
      </c>
    </row>
    <row r="211" spans="1:15" s="22" customFormat="1" ht="18" customHeight="1" x14ac:dyDescent="0.25">
      <c r="C211" s="29"/>
    </row>
    <row r="212" spans="1:15" s="22" customFormat="1" ht="18" customHeight="1" x14ac:dyDescent="0.25"/>
    <row r="213" spans="1:15" s="22" customFormat="1" ht="18" customHeight="1" x14ac:dyDescent="0.25"/>
    <row r="214" spans="1:15" s="22" customFormat="1" ht="18" customHeight="1" x14ac:dyDescent="0.25"/>
    <row r="215" spans="1:15" s="22" customFormat="1" ht="18" customHeight="1" x14ac:dyDescent="0.25"/>
  </sheetData>
  <sheetProtection algorithmName="SHA-512" hashValue="H28wVilSf0aEILnuSrjb3T+eY/OBJV/ogp1UqVYChnv5FF6MkZXnRvNyEMh0Cn66MXoQEPJInQwk6qTmy/CzJA==" saltValue="Y6zLX+fZ+jUmonMzOTdjBg==" spinCount="100000" sheet="1" selectLockedCells="1"/>
  <mergeCells count="6">
    <mergeCell ref="AD76:AE76"/>
    <mergeCell ref="B9:C9"/>
    <mergeCell ref="B10:C10"/>
    <mergeCell ref="X76:Y76"/>
    <mergeCell ref="Z76:AA76"/>
    <mergeCell ref="AB76:AC76"/>
  </mergeCells>
  <pageMargins left="0.7" right="0.7" top="0.75" bottom="0.75" header="0.3" footer="0.3"/>
  <pageSetup scale="31" fitToHeight="0" orientation="landscape" horizontalDpi="4294967293" r:id="rId1"/>
  <rowBreaks count="2" manualBreakCount="2">
    <brk id="71" max="16383" man="1"/>
    <brk id="184" max="16383" man="1"/>
  </rowBreaks>
  <ignoredErrors>
    <ignoredError sqref="Z77:AB9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02"/>
  <sheetViews>
    <sheetView tabSelected="1" zoomScaleNormal="100" workbookViewId="0">
      <selection activeCell="A44" sqref="A44"/>
    </sheetView>
  </sheetViews>
  <sheetFormatPr baseColWidth="10" defaultColWidth="8.83203125" defaultRowHeight="15" x14ac:dyDescent="0.2"/>
  <cols>
    <col min="1" max="1" width="40.6640625" customWidth="1"/>
    <col min="2" max="2" width="22.6640625" customWidth="1"/>
    <col min="3" max="3" width="18.6640625" customWidth="1"/>
    <col min="4" max="4" width="23.6640625" customWidth="1"/>
    <col min="5" max="5" width="18.6640625" customWidth="1"/>
    <col min="6" max="6" width="12.6640625" customWidth="1"/>
    <col min="7" max="7" width="18.6640625" customWidth="1"/>
    <col min="8" max="8" width="1.5" style="1" customWidth="1"/>
  </cols>
  <sheetData>
    <row r="1" spans="1:10" s="7" customFormat="1" ht="22.25" customHeight="1" x14ac:dyDescent="0.2">
      <c r="H1" s="9"/>
    </row>
    <row r="2" spans="1:10" s="7" customFormat="1" ht="22.25" customHeight="1" x14ac:dyDescent="0.3">
      <c r="A2" s="112" t="s">
        <v>24</v>
      </c>
      <c r="B2" s="112"/>
      <c r="C2" s="112"/>
      <c r="D2" s="112"/>
      <c r="E2" s="112"/>
      <c r="F2" s="112"/>
      <c r="G2" s="112"/>
      <c r="H2" s="9"/>
    </row>
    <row r="3" spans="1:10" s="7" customFormat="1" ht="22.25" customHeight="1" x14ac:dyDescent="0.3">
      <c r="A3" s="112" t="s">
        <v>102</v>
      </c>
      <c r="B3" s="112"/>
      <c r="C3" s="112"/>
      <c r="D3" s="112"/>
      <c r="E3" s="112"/>
      <c r="F3" s="112"/>
      <c r="G3" s="112"/>
      <c r="H3" s="9"/>
    </row>
    <row r="4" spans="1:10" s="7" customFormat="1" ht="22.25" customHeight="1" x14ac:dyDescent="0.3">
      <c r="A4" s="112" t="s">
        <v>100</v>
      </c>
      <c r="B4" s="112"/>
      <c r="C4" s="112"/>
      <c r="D4" s="112"/>
      <c r="E4" s="112"/>
      <c r="F4" s="112"/>
      <c r="G4" s="112"/>
      <c r="H4" s="9"/>
    </row>
    <row r="5" spans="1:10" s="7" customFormat="1" ht="22.25" customHeight="1" x14ac:dyDescent="0.2">
      <c r="A5" s="110" t="str">
        <f>"For the Year Starting January 1, "&amp;'Commandery Info'!B6&amp;" AD and Ending December 31, "&amp;'Commandery Info'!B6&amp;" AD"</f>
        <v>For the Year Starting January 1, 2023 AD and Ending December 31, 2023 AD</v>
      </c>
      <c r="B5" s="110"/>
      <c r="C5" s="110"/>
      <c r="D5" s="110"/>
      <c r="E5" s="110"/>
      <c r="F5" s="110"/>
      <c r="G5" s="110"/>
      <c r="H5" s="9"/>
      <c r="J5" s="13"/>
    </row>
    <row r="6" spans="1:10" s="7" customFormat="1" ht="22.25" customHeight="1" x14ac:dyDescent="0.2">
      <c r="A6" s="42"/>
      <c r="B6" s="42"/>
      <c r="C6" s="42" t="s">
        <v>111</v>
      </c>
      <c r="D6" s="42"/>
      <c r="E6" s="42"/>
      <c r="F6" s="42"/>
      <c r="G6" s="42"/>
      <c r="H6" s="9"/>
    </row>
    <row r="7" spans="1:10" s="7" customFormat="1" ht="22.25" customHeight="1" x14ac:dyDescent="0.25">
      <c r="A7" s="113" t="str">
        <f>'Commandery Info'!B7&amp;"  Commandery No.  "&amp;'Commandery Info'!B8&amp;",   KT"</f>
        <v xml:space="preserve">  Commandery No.  ,   KT</v>
      </c>
      <c r="B7" s="114"/>
      <c r="C7" s="114"/>
      <c r="D7" s="114"/>
      <c r="E7" s="114"/>
      <c r="F7" s="114"/>
      <c r="G7" s="114"/>
      <c r="H7" s="9"/>
    </row>
    <row r="8" spans="1:10" s="7" customFormat="1" ht="22.25" customHeight="1" x14ac:dyDescent="0.2">
      <c r="A8" s="110" t="s">
        <v>101</v>
      </c>
      <c r="B8" s="110"/>
      <c r="C8" s="110"/>
      <c r="D8" s="110"/>
      <c r="E8" s="110"/>
      <c r="F8" s="110"/>
      <c r="G8" s="110"/>
      <c r="H8" s="9"/>
    </row>
    <row r="9" spans="1:10" s="7" customFormat="1" ht="22.25" customHeight="1" x14ac:dyDescent="0.2">
      <c r="A9" s="111" t="str">
        <f>"Are Held at:  "&amp;'Commandery Info'!B12&amp;""</f>
        <v xml:space="preserve">Are Held at:  </v>
      </c>
      <c r="B9" s="102"/>
      <c r="C9" s="102"/>
      <c r="D9" s="102"/>
      <c r="E9" s="102"/>
      <c r="F9" s="102"/>
      <c r="G9" s="102"/>
      <c r="H9" s="9"/>
    </row>
    <row r="10" spans="1:10" s="7" customFormat="1" ht="22.25" customHeight="1" x14ac:dyDescent="0.2">
      <c r="A10" s="111" t="str">
        <f>"Address:  "&amp;'Commandery Info'!B13&amp;"          "&amp;'Commandery Info'!B14&amp;", WA   "&amp;'Commandery Info'!B15&amp;""</f>
        <v xml:space="preserve">Address:            , WA   </v>
      </c>
      <c r="B10" s="102"/>
      <c r="C10" s="102"/>
      <c r="D10" s="102"/>
      <c r="E10" s="102"/>
      <c r="F10" s="102"/>
      <c r="G10" s="102"/>
      <c r="H10" s="9"/>
    </row>
    <row r="11" spans="1:10" s="7" customFormat="1" ht="22.25" customHeight="1" x14ac:dyDescent="0.2">
      <c r="A11" s="111" t="str">
        <f>"Day of the Week, and Months Held:  "&amp;'Commandery Info'!B9&amp;""</f>
        <v xml:space="preserve">Day of the Week, and Months Held:  </v>
      </c>
      <c r="B11" s="102"/>
      <c r="C11" s="102"/>
      <c r="D11" s="102"/>
      <c r="E11" s="102"/>
      <c r="F11" s="102"/>
      <c r="G11" s="102"/>
      <c r="H11" s="9"/>
    </row>
    <row r="12" spans="1:10" s="7" customFormat="1" ht="22.25" customHeight="1" x14ac:dyDescent="0.2">
      <c r="A12" s="111" t="str">
        <f>"Excluded Meeting Months:  "&amp;'Commandery Info'!B10&amp;""</f>
        <v xml:space="preserve">Excluded Meeting Months:  </v>
      </c>
      <c r="B12" s="102"/>
      <c r="C12" s="102"/>
      <c r="D12" s="102"/>
      <c r="E12" s="102"/>
      <c r="F12" s="102"/>
      <c r="G12" s="102"/>
      <c r="H12" s="9"/>
    </row>
    <row r="13" spans="1:10" s="7" customFormat="1" ht="22.25" customHeight="1" x14ac:dyDescent="0.2">
      <c r="A13" s="46"/>
      <c r="B13" s="47"/>
      <c r="C13" s="68" t="s">
        <v>40</v>
      </c>
      <c r="D13" s="47">
        <f xml:space="preserve">  'Commandery Info'!B11</f>
        <v>0</v>
      </c>
      <c r="E13" s="47"/>
      <c r="F13" s="47"/>
      <c r="G13" s="47"/>
      <c r="H13" s="9"/>
    </row>
    <row r="14" spans="1:10" s="7" customFormat="1" ht="22.25" customHeight="1" x14ac:dyDescent="0.25">
      <c r="A14" s="40"/>
      <c r="B14" s="41"/>
      <c r="C14" s="41"/>
      <c r="D14" s="41"/>
      <c r="E14" s="41"/>
      <c r="F14" s="41"/>
      <c r="G14" s="41"/>
      <c r="H14" s="9"/>
    </row>
    <row r="15" spans="1:10" s="7" customFormat="1" ht="22.25" customHeight="1" x14ac:dyDescent="0.2">
      <c r="A15" s="109" t="str">
        <f>"THIS REPORT IS DUE January 1, "&amp;'Commandery Info'!N7&amp;" "&amp;"with a cutoff date of March 1, 2023"</f>
        <v>THIS REPORT IS DUE January 1, 2024 with a cutoff date of March 1, 2023</v>
      </c>
      <c r="B15" s="109"/>
      <c r="C15" s="109"/>
      <c r="D15" s="109"/>
      <c r="E15" s="109"/>
      <c r="F15" s="109"/>
      <c r="G15" s="109"/>
      <c r="H15" s="9"/>
    </row>
    <row r="16" spans="1:10" s="7" customFormat="1" ht="22.25" customHeight="1" x14ac:dyDescent="0.2">
      <c r="A16" s="109" t="s">
        <v>103</v>
      </c>
      <c r="B16" s="109"/>
      <c r="C16" s="109"/>
      <c r="D16" s="109"/>
      <c r="E16" s="109"/>
      <c r="F16" s="109"/>
      <c r="G16" s="109"/>
      <c r="H16" s="9"/>
    </row>
    <row r="17" spans="1:8" s="7" customFormat="1" ht="22.25" customHeight="1" x14ac:dyDescent="0.2">
      <c r="A17" s="109" t="str">
        <f>"NOT LATER THAN MARCH 1, "&amp;'Commandery Info'!N7&amp;""</f>
        <v>NOT LATER THAN MARCH 1, 2024</v>
      </c>
      <c r="B17" s="109"/>
      <c r="C17" s="109"/>
      <c r="D17" s="109"/>
      <c r="E17" s="109"/>
      <c r="F17" s="109"/>
      <c r="G17" s="109"/>
      <c r="H17" s="9"/>
    </row>
    <row r="18" spans="1:8" s="7" customFormat="1" ht="22.25" customHeight="1" x14ac:dyDescent="0.2">
      <c r="A18" s="38"/>
      <c r="B18" s="38"/>
      <c r="C18" s="38"/>
      <c r="D18" s="38"/>
      <c r="E18" s="38"/>
      <c r="F18" s="38"/>
      <c r="G18" s="38"/>
      <c r="H18" s="9"/>
    </row>
    <row r="19" spans="1:8" s="10" customFormat="1" ht="22.25" customHeight="1" x14ac:dyDescent="0.2">
      <c r="A19" s="115" t="s">
        <v>120</v>
      </c>
      <c r="B19" s="115"/>
      <c r="C19" s="115"/>
      <c r="D19" s="115"/>
      <c r="E19" s="115"/>
      <c r="F19" s="115"/>
      <c r="G19" s="115"/>
      <c r="H19" s="43"/>
    </row>
    <row r="20" spans="1:8" s="10" customFormat="1" ht="22.25" customHeight="1" x14ac:dyDescent="0.2">
      <c r="A20" s="115" t="s">
        <v>25</v>
      </c>
      <c r="B20" s="115"/>
      <c r="C20" s="115"/>
      <c r="D20" s="115"/>
      <c r="E20" s="115"/>
      <c r="F20" s="115"/>
      <c r="G20" s="115"/>
      <c r="H20" s="43"/>
    </row>
    <row r="21" spans="1:8" s="10" customFormat="1" ht="22.25" customHeight="1" x14ac:dyDescent="0.2">
      <c r="A21" s="64"/>
      <c r="B21" s="64"/>
      <c r="C21" s="64"/>
      <c r="D21" s="64"/>
      <c r="E21" s="64"/>
      <c r="F21" s="64"/>
      <c r="G21" s="64"/>
      <c r="H21" s="43"/>
    </row>
    <row r="22" spans="1:8" s="10" customFormat="1" ht="22.25" customHeight="1" x14ac:dyDescent="0.2">
      <c r="A22" s="115" t="s">
        <v>104</v>
      </c>
      <c r="B22" s="115"/>
      <c r="C22" s="115"/>
      <c r="D22" s="115"/>
      <c r="E22" s="115"/>
      <c r="F22" s="115"/>
      <c r="G22" s="115"/>
      <c r="H22" s="43"/>
    </row>
    <row r="23" spans="1:8" s="10" customFormat="1" ht="22.25" customHeight="1" x14ac:dyDescent="0.2">
      <c r="A23" s="115" t="s">
        <v>175</v>
      </c>
      <c r="B23" s="115"/>
      <c r="C23" s="115"/>
      <c r="D23" s="115"/>
      <c r="E23" s="115"/>
      <c r="F23" s="115"/>
      <c r="G23" s="115"/>
      <c r="H23" s="43"/>
    </row>
    <row r="24" spans="1:8" s="7" customFormat="1" ht="22.25" customHeight="1" x14ac:dyDescent="0.2">
      <c r="H24" s="9"/>
    </row>
    <row r="25" spans="1:8" s="7" customFormat="1" ht="22.25" customHeight="1" x14ac:dyDescent="0.2">
      <c r="A25" s="111" t="s">
        <v>61</v>
      </c>
      <c r="B25" s="102"/>
      <c r="C25" s="102"/>
      <c r="D25" s="102"/>
      <c r="E25" s="102"/>
      <c r="F25" s="102"/>
      <c r="G25" s="102"/>
      <c r="H25" s="9"/>
    </row>
    <row r="26" spans="1:8" s="7" customFormat="1" ht="22.25" customHeight="1" x14ac:dyDescent="0.2">
      <c r="A26" s="10" t="s">
        <v>169</v>
      </c>
      <c r="B26" s="10"/>
      <c r="C26" s="10"/>
      <c r="D26" s="10"/>
      <c r="E26" s="10"/>
      <c r="F26" s="10"/>
      <c r="G26" s="10"/>
      <c r="H26" s="9"/>
    </row>
    <row r="27" spans="1:8" s="7" customFormat="1" ht="22.25" customHeight="1" x14ac:dyDescent="0.2">
      <c r="A27" s="10" t="str">
        <f>"  for the year ending December 31, "&amp;'Commandery Info'!B6&amp;"."</f>
        <v xml:space="preserve">  for the year ending December 31, 2023.</v>
      </c>
      <c r="B27" s="10"/>
      <c r="C27" s="10"/>
      <c r="D27" s="10"/>
      <c r="E27" s="10"/>
      <c r="F27" s="10"/>
      <c r="G27" s="10"/>
      <c r="H27" s="9"/>
    </row>
    <row r="28" spans="1:8" s="7" customFormat="1" ht="87" customHeight="1" x14ac:dyDescent="0.2">
      <c r="H28" s="9"/>
    </row>
    <row r="29" spans="1:8" s="7" customFormat="1" ht="22.25" customHeight="1" x14ac:dyDescent="0.2">
      <c r="H29" s="9"/>
    </row>
    <row r="30" spans="1:8" s="7" customFormat="1" ht="22.25" customHeight="1" x14ac:dyDescent="0.2">
      <c r="A30" s="10" t="s">
        <v>27</v>
      </c>
      <c r="B30" s="10" t="s">
        <v>28</v>
      </c>
      <c r="D30" s="10" t="s">
        <v>27</v>
      </c>
      <c r="F30" s="10" t="s">
        <v>28</v>
      </c>
      <c r="H30" s="9"/>
    </row>
    <row r="31" spans="1:8" s="7" customFormat="1" ht="22.25" customHeight="1" x14ac:dyDescent="0.2">
      <c r="A31" s="7" t="s">
        <v>106</v>
      </c>
      <c r="B31" s="7" t="s">
        <v>26</v>
      </c>
      <c r="D31" s="7" t="s">
        <v>76</v>
      </c>
      <c r="F31" s="7" t="s">
        <v>26</v>
      </c>
      <c r="H31" s="9"/>
    </row>
    <row r="32" spans="1:8" s="7" customFormat="1" ht="22.25" customHeight="1" x14ac:dyDescent="0.2">
      <c r="H32" s="9"/>
    </row>
    <row r="33" spans="1:8" s="7" customFormat="1" ht="22.25" customHeight="1" x14ac:dyDescent="0.2">
      <c r="H33" s="9"/>
    </row>
    <row r="34" spans="1:8" s="7" customFormat="1" ht="22.25" customHeight="1" x14ac:dyDescent="0.2">
      <c r="H34" s="9"/>
    </row>
    <row r="35" spans="1:8" s="7" customFormat="1" ht="22.25" customHeight="1" x14ac:dyDescent="0.2">
      <c r="H35" s="9"/>
    </row>
    <row r="36" spans="1:8" s="7" customFormat="1" ht="22.25" customHeight="1" x14ac:dyDescent="0.2">
      <c r="A36" s="118" t="s">
        <v>105</v>
      </c>
      <c r="B36" s="118"/>
      <c r="H36" s="9"/>
    </row>
    <row r="37" spans="1:8" s="7" customFormat="1" ht="22.25" customHeight="1" x14ac:dyDescent="0.2">
      <c r="H37" s="9"/>
    </row>
    <row r="38" spans="1:8" s="7" customFormat="1" ht="22.25" customHeight="1" x14ac:dyDescent="0.2">
      <c r="A38" s="111" t="s">
        <v>60</v>
      </c>
      <c r="B38" s="102"/>
      <c r="C38" s="102"/>
      <c r="D38" s="102"/>
      <c r="E38" s="102"/>
      <c r="F38" s="102"/>
      <c r="G38" s="102"/>
      <c r="H38" s="9"/>
    </row>
    <row r="39" spans="1:8" s="7" customFormat="1" ht="22.25" customHeight="1" x14ac:dyDescent="0.2">
      <c r="A39" s="37"/>
      <c r="B39" s="36"/>
      <c r="C39" s="36"/>
      <c r="D39" s="36"/>
      <c r="E39" s="36"/>
      <c r="F39" s="36"/>
      <c r="G39" s="36"/>
      <c r="H39" s="9"/>
    </row>
    <row r="40" spans="1:8" s="7" customFormat="1" ht="22.25" customHeight="1" x14ac:dyDescent="0.2">
      <c r="A40" s="37"/>
      <c r="C40" s="36"/>
      <c r="D40" s="36"/>
      <c r="E40" s="36"/>
      <c r="F40" s="36"/>
      <c r="G40" s="7" t="s">
        <v>41</v>
      </c>
      <c r="H40" s="9"/>
    </row>
    <row r="41" spans="1:8" s="7" customFormat="1" ht="18" customHeight="1" x14ac:dyDescent="0.25">
      <c r="A41" s="48" t="s">
        <v>176</v>
      </c>
      <c r="H41" s="9"/>
    </row>
    <row r="42" spans="1:8" s="7" customFormat="1" ht="14" customHeight="1" thickBot="1" x14ac:dyDescent="0.25">
      <c r="A42" s="69" t="s">
        <v>76</v>
      </c>
      <c r="B42" s="70"/>
      <c r="C42" s="70"/>
      <c r="D42" s="70"/>
      <c r="E42" s="70"/>
      <c r="F42" s="70"/>
      <c r="H42" s="9"/>
    </row>
    <row r="43" spans="1:8" s="7" customFormat="1" ht="10.25" customHeight="1" x14ac:dyDescent="0.2">
      <c r="A43" s="10"/>
      <c r="H43" s="9"/>
    </row>
    <row r="44" spans="1:8" s="54" customFormat="1" ht="12" customHeight="1" x14ac:dyDescent="0.2">
      <c r="A44" s="56" t="s">
        <v>177</v>
      </c>
      <c r="B44" s="59">
        <f>'Commandery Info'!$G$30</f>
        <v>0</v>
      </c>
      <c r="C44" s="59">
        <f>'Commandery Info'!$H$30</f>
        <v>0</v>
      </c>
      <c r="E44" s="82"/>
      <c r="H44" s="55"/>
    </row>
    <row r="45" spans="1:8" s="7" customFormat="1" ht="10.25" customHeight="1" x14ac:dyDescent="0.2">
      <c r="A45" s="50" t="s">
        <v>42</v>
      </c>
      <c r="B45" s="50" t="s">
        <v>43</v>
      </c>
      <c r="C45" s="50" t="s">
        <v>44</v>
      </c>
      <c r="E45" s="50"/>
      <c r="F45"/>
      <c r="H45" s="9"/>
    </row>
    <row r="46" spans="1:8" s="7" customFormat="1" ht="12" customHeight="1" x14ac:dyDescent="0.2">
      <c r="H46" s="9"/>
    </row>
    <row r="47" spans="1:8" s="54" customFormat="1" ht="12" customHeight="1" x14ac:dyDescent="0.2">
      <c r="A47" s="56">
        <f>'Commandery Info'!$D$30</f>
        <v>0</v>
      </c>
      <c r="B47" s="59">
        <f>'Commandery Info'!$E$30</f>
        <v>0</v>
      </c>
      <c r="C47" s="57" t="s">
        <v>22</v>
      </c>
      <c r="D47" s="58">
        <f>'Commandery Info'!$F$30</f>
        <v>0</v>
      </c>
      <c r="E47" s="63">
        <f>'Commandery Info'!$C$30</f>
        <v>0</v>
      </c>
      <c r="F47" s="60"/>
      <c r="H47" s="55"/>
    </row>
    <row r="48" spans="1:8" s="7" customFormat="1" ht="10.25" customHeight="1" x14ac:dyDescent="0.2">
      <c r="A48" s="50" t="s">
        <v>45</v>
      </c>
      <c r="B48" s="50" t="s">
        <v>46</v>
      </c>
      <c r="C48" s="50" t="s">
        <v>47</v>
      </c>
      <c r="D48" s="50" t="s">
        <v>48</v>
      </c>
      <c r="E48" s="62" t="s">
        <v>49</v>
      </c>
      <c r="F48" s="61"/>
      <c r="H48" s="9"/>
    </row>
    <row r="49" spans="1:8" s="7" customFormat="1" ht="14" customHeight="1" thickBot="1" x14ac:dyDescent="0.25">
      <c r="A49" s="69" t="s">
        <v>77</v>
      </c>
      <c r="B49" s="70"/>
      <c r="C49" s="70"/>
      <c r="D49" s="70"/>
      <c r="E49" s="70"/>
      <c r="F49" s="70"/>
      <c r="H49" s="9"/>
    </row>
    <row r="50" spans="1:8" s="7" customFormat="1" ht="10.25" customHeight="1" x14ac:dyDescent="0.2">
      <c r="A50" s="10"/>
      <c r="H50" s="9"/>
    </row>
    <row r="51" spans="1:8" s="54" customFormat="1" ht="12" customHeight="1" x14ac:dyDescent="0.2">
      <c r="A51" s="56">
        <f>'Commandery Info'!$B$31</f>
        <v>0</v>
      </c>
      <c r="B51" s="59">
        <f>'Commandery Info'!$G$31</f>
        <v>0</v>
      </c>
      <c r="C51" s="59">
        <f>'Commandery Info'!$H$31</f>
        <v>0</v>
      </c>
      <c r="E51" s="82"/>
      <c r="H51" s="55"/>
    </row>
    <row r="52" spans="1:8" s="7" customFormat="1" ht="10.25" customHeight="1" x14ac:dyDescent="0.2">
      <c r="A52" s="50" t="s">
        <v>42</v>
      </c>
      <c r="B52" s="50" t="s">
        <v>43</v>
      </c>
      <c r="C52" s="50" t="s">
        <v>44</v>
      </c>
      <c r="E52" s="50"/>
      <c r="F52"/>
      <c r="H52" s="9"/>
    </row>
    <row r="53" spans="1:8" s="7" customFormat="1" ht="12" customHeight="1" x14ac:dyDescent="0.2">
      <c r="H53" s="9"/>
    </row>
    <row r="54" spans="1:8" s="54" customFormat="1" ht="12" customHeight="1" x14ac:dyDescent="0.2">
      <c r="A54" s="56">
        <f>'Commandery Info'!$D$31</f>
        <v>0</v>
      </c>
      <c r="B54" s="59">
        <f>'Commandery Info'!$E$31</f>
        <v>0</v>
      </c>
      <c r="C54" s="57" t="s">
        <v>22</v>
      </c>
      <c r="D54" s="58">
        <f>'Commandery Info'!$F$31</f>
        <v>0</v>
      </c>
      <c r="E54" s="63">
        <f>'Commandery Info'!$C$31</f>
        <v>0</v>
      </c>
      <c r="F54" s="60"/>
      <c r="H54" s="55"/>
    </row>
    <row r="55" spans="1:8" s="7" customFormat="1" ht="10.25" customHeight="1" x14ac:dyDescent="0.2">
      <c r="A55" s="50" t="s">
        <v>45</v>
      </c>
      <c r="B55" s="50" t="s">
        <v>46</v>
      </c>
      <c r="C55" s="50" t="s">
        <v>47</v>
      </c>
      <c r="D55" s="50" t="s">
        <v>48</v>
      </c>
      <c r="E55" s="62" t="s">
        <v>49</v>
      </c>
      <c r="F55" s="61"/>
      <c r="H55" s="9"/>
    </row>
    <row r="56" spans="1:8" s="7" customFormat="1" ht="14" customHeight="1" thickBot="1" x14ac:dyDescent="0.25">
      <c r="A56" s="69" t="s">
        <v>78</v>
      </c>
      <c r="B56" s="70"/>
      <c r="C56" s="70"/>
      <c r="D56" s="70"/>
      <c r="E56" s="70"/>
      <c r="F56" s="70"/>
      <c r="H56" s="9"/>
    </row>
    <row r="57" spans="1:8" s="7" customFormat="1" ht="10.25" customHeight="1" x14ac:dyDescent="0.2">
      <c r="A57" s="10"/>
      <c r="H57" s="9"/>
    </row>
    <row r="58" spans="1:8" s="7" customFormat="1" ht="12" customHeight="1" x14ac:dyDescent="0.2">
      <c r="A58" s="56">
        <f>'Commandery Info'!$B$32</f>
        <v>0</v>
      </c>
      <c r="B58" s="59">
        <f>'Commandery Info'!$G$32</f>
        <v>0</v>
      </c>
      <c r="C58" s="59">
        <f>'Commandery Info'!$H$32</f>
        <v>0</v>
      </c>
      <c r="D58" s="54"/>
      <c r="E58" s="82"/>
      <c r="F58" s="54"/>
      <c r="G58" s="54"/>
      <c r="H58" s="9"/>
    </row>
    <row r="59" spans="1:8" s="7" customFormat="1" ht="10.25" customHeight="1" x14ac:dyDescent="0.2">
      <c r="A59" s="50" t="s">
        <v>42</v>
      </c>
      <c r="B59" s="50" t="s">
        <v>43</v>
      </c>
      <c r="C59" s="50" t="s">
        <v>44</v>
      </c>
      <c r="E59" s="50"/>
      <c r="F59"/>
      <c r="H59" s="9"/>
    </row>
    <row r="60" spans="1:8" s="7" customFormat="1" ht="12" customHeight="1" x14ac:dyDescent="0.2">
      <c r="H60" s="9"/>
    </row>
    <row r="61" spans="1:8" s="7" customFormat="1" ht="12" customHeight="1" x14ac:dyDescent="0.2">
      <c r="A61" s="56">
        <f>'Commandery Info'!$D$32</f>
        <v>0</v>
      </c>
      <c r="B61" s="59">
        <f>'Commandery Info'!$E$32</f>
        <v>0</v>
      </c>
      <c r="C61" s="57" t="s">
        <v>22</v>
      </c>
      <c r="D61" s="58">
        <f>'Commandery Info'!$F$32</f>
        <v>0</v>
      </c>
      <c r="E61" s="63">
        <f>'Commandery Info'!$C$32</f>
        <v>0</v>
      </c>
      <c r="F61" s="60"/>
      <c r="G61" s="54"/>
      <c r="H61" s="9"/>
    </row>
    <row r="62" spans="1:8" s="7" customFormat="1" ht="10.25" customHeight="1" x14ac:dyDescent="0.2">
      <c r="A62" s="50" t="s">
        <v>45</v>
      </c>
      <c r="B62" s="50" t="s">
        <v>46</v>
      </c>
      <c r="C62" s="50" t="s">
        <v>47</v>
      </c>
      <c r="D62" s="50" t="s">
        <v>48</v>
      </c>
      <c r="E62" s="62" t="s">
        <v>49</v>
      </c>
      <c r="F62" s="61"/>
      <c r="H62" s="9"/>
    </row>
    <row r="63" spans="1:8" s="7" customFormat="1" ht="14" customHeight="1" thickBot="1" x14ac:dyDescent="0.25">
      <c r="A63" s="69" t="s">
        <v>79</v>
      </c>
      <c r="B63" s="70"/>
      <c r="C63" s="70"/>
      <c r="D63" s="70"/>
      <c r="E63" s="70"/>
      <c r="F63" s="70"/>
      <c r="H63" s="9"/>
    </row>
    <row r="64" spans="1:8" s="7" customFormat="1" ht="10.25" customHeight="1" x14ac:dyDescent="0.2">
      <c r="A64" s="10"/>
      <c r="H64" s="9"/>
    </row>
    <row r="65" spans="1:8" s="7" customFormat="1" ht="12" customHeight="1" x14ac:dyDescent="0.2">
      <c r="A65" s="56">
        <f>'Commandery Info'!$B$33</f>
        <v>0</v>
      </c>
      <c r="B65" s="59">
        <f>'Commandery Info'!$G$33</f>
        <v>0</v>
      </c>
      <c r="C65" s="59">
        <f>'Commandery Info'!$H$33</f>
        <v>0</v>
      </c>
      <c r="D65" s="54"/>
      <c r="E65" s="82"/>
      <c r="F65" s="54"/>
      <c r="G65" s="54"/>
      <c r="H65" s="9"/>
    </row>
    <row r="66" spans="1:8" s="7" customFormat="1" ht="10.25" customHeight="1" x14ac:dyDescent="0.2">
      <c r="A66" s="50" t="s">
        <v>42</v>
      </c>
      <c r="B66" s="50" t="s">
        <v>43</v>
      </c>
      <c r="C66" s="50" t="s">
        <v>44</v>
      </c>
      <c r="E66" s="50"/>
      <c r="F66"/>
      <c r="H66" s="9"/>
    </row>
    <row r="67" spans="1:8" s="7" customFormat="1" ht="12" customHeight="1" x14ac:dyDescent="0.2">
      <c r="H67" s="9"/>
    </row>
    <row r="68" spans="1:8" s="7" customFormat="1" ht="12" customHeight="1" x14ac:dyDescent="0.2">
      <c r="A68" s="56">
        <f>'Commandery Info'!$D$33</f>
        <v>0</v>
      </c>
      <c r="B68" s="59">
        <f>'Commandery Info'!$E$33</f>
        <v>0</v>
      </c>
      <c r="C68" s="57" t="s">
        <v>22</v>
      </c>
      <c r="D68" s="58">
        <f>'Commandery Info'!$F$33</f>
        <v>0</v>
      </c>
      <c r="E68" s="63">
        <f>'Commandery Info'!$C$33</f>
        <v>0</v>
      </c>
      <c r="F68" s="60"/>
      <c r="G68" s="54"/>
      <c r="H68" s="9"/>
    </row>
    <row r="69" spans="1:8" s="7" customFormat="1" ht="10.25" customHeight="1" x14ac:dyDescent="0.2">
      <c r="A69" s="50" t="s">
        <v>45</v>
      </c>
      <c r="B69" s="50" t="s">
        <v>46</v>
      </c>
      <c r="C69" s="50" t="s">
        <v>47</v>
      </c>
      <c r="D69" s="50" t="s">
        <v>48</v>
      </c>
      <c r="E69" s="62" t="s">
        <v>49</v>
      </c>
      <c r="F69" s="61"/>
      <c r="H69" s="9"/>
    </row>
    <row r="70" spans="1:8" s="7" customFormat="1" ht="14" customHeight="1" thickBot="1" x14ac:dyDescent="0.25">
      <c r="A70" s="69" t="s">
        <v>4</v>
      </c>
      <c r="B70" s="70"/>
      <c r="C70" s="70"/>
      <c r="D70" s="70"/>
      <c r="E70" s="70"/>
      <c r="F70" s="70"/>
      <c r="H70" s="9"/>
    </row>
    <row r="71" spans="1:8" s="7" customFormat="1" ht="10.25" customHeight="1" x14ac:dyDescent="0.2">
      <c r="A71" s="10"/>
      <c r="H71" s="9"/>
    </row>
    <row r="72" spans="1:8" s="7" customFormat="1" ht="12" customHeight="1" x14ac:dyDescent="0.2">
      <c r="A72" s="56">
        <f>'Commandery Info'!$B$34</f>
        <v>0</v>
      </c>
      <c r="B72" s="59">
        <f>'Commandery Info'!$G$34</f>
        <v>0</v>
      </c>
      <c r="C72" s="59">
        <f>'Commandery Info'!$H$34</f>
        <v>0</v>
      </c>
      <c r="D72" s="54"/>
      <c r="E72" s="82"/>
      <c r="F72" s="54"/>
      <c r="G72" s="54"/>
      <c r="H72" s="9"/>
    </row>
    <row r="73" spans="1:8" s="7" customFormat="1" ht="10.25" customHeight="1" x14ac:dyDescent="0.2">
      <c r="A73" s="50" t="s">
        <v>42</v>
      </c>
      <c r="B73" s="50" t="s">
        <v>43</v>
      </c>
      <c r="C73" s="50" t="s">
        <v>44</v>
      </c>
      <c r="E73" s="50"/>
      <c r="F73"/>
      <c r="H73" s="9"/>
    </row>
    <row r="74" spans="1:8" s="7" customFormat="1" ht="12" customHeight="1" x14ac:dyDescent="0.2">
      <c r="H74" s="9"/>
    </row>
    <row r="75" spans="1:8" s="7" customFormat="1" ht="12" customHeight="1" x14ac:dyDescent="0.2">
      <c r="A75" s="56">
        <f>'Commandery Info'!$D$34</f>
        <v>0</v>
      </c>
      <c r="B75" s="59">
        <f>'Commandery Info'!$E$34</f>
        <v>0</v>
      </c>
      <c r="C75" s="57" t="s">
        <v>22</v>
      </c>
      <c r="D75" s="58">
        <f>'Commandery Info'!$F$34</f>
        <v>0</v>
      </c>
      <c r="E75" s="63">
        <f>'Commandery Info'!$C$34</f>
        <v>0</v>
      </c>
      <c r="F75" s="60"/>
      <c r="G75" s="54"/>
      <c r="H75" s="9"/>
    </row>
    <row r="76" spans="1:8" s="7" customFormat="1" ht="10.25" customHeight="1" x14ac:dyDescent="0.2">
      <c r="A76" s="50" t="s">
        <v>45</v>
      </c>
      <c r="B76" s="50" t="s">
        <v>46</v>
      </c>
      <c r="C76" s="50" t="s">
        <v>47</v>
      </c>
      <c r="D76" s="50" t="s">
        <v>48</v>
      </c>
      <c r="E76" s="62" t="s">
        <v>49</v>
      </c>
      <c r="F76" s="61"/>
      <c r="H76" s="9"/>
    </row>
    <row r="77" spans="1:8" s="7" customFormat="1" ht="14" customHeight="1" thickBot="1" x14ac:dyDescent="0.25">
      <c r="A77" s="69" t="s">
        <v>80</v>
      </c>
      <c r="B77" s="70"/>
      <c r="C77" s="70"/>
      <c r="D77" s="70"/>
      <c r="E77" s="70"/>
      <c r="F77" s="70"/>
      <c r="H77" s="9"/>
    </row>
    <row r="78" spans="1:8" s="7" customFormat="1" ht="10.25" customHeight="1" x14ac:dyDescent="0.2">
      <c r="A78" s="10"/>
      <c r="H78" s="9"/>
    </row>
    <row r="79" spans="1:8" s="54" customFormat="1" ht="12" customHeight="1" x14ac:dyDescent="0.2">
      <c r="A79" s="56">
        <f>'Commandery Info'!$B$35</f>
        <v>0</v>
      </c>
      <c r="B79" s="93"/>
      <c r="C79" s="93"/>
      <c r="E79" s="63">
        <f>'Commandery Info'!$C$35</f>
        <v>0</v>
      </c>
      <c r="F79" s="60"/>
      <c r="H79" s="55"/>
    </row>
    <row r="80" spans="1:8" s="7" customFormat="1" ht="9.75" customHeight="1" x14ac:dyDescent="0.2">
      <c r="A80" s="50" t="s">
        <v>42</v>
      </c>
      <c r="B80" s="50"/>
      <c r="C80" s="50"/>
      <c r="E80" s="62" t="s">
        <v>49</v>
      </c>
      <c r="F80" s="61"/>
      <c r="H80" s="9"/>
    </row>
    <row r="81" spans="1:8" s="7" customFormat="1" ht="10.25" customHeight="1" x14ac:dyDescent="0.2">
      <c r="A81" s="50"/>
      <c r="B81" s="50"/>
      <c r="C81" s="50"/>
      <c r="D81" s="50"/>
      <c r="H81" s="9"/>
    </row>
    <row r="82" spans="1:8" s="7" customFormat="1" ht="14" customHeight="1" thickBot="1" x14ac:dyDescent="0.25">
      <c r="A82" s="69" t="s">
        <v>81</v>
      </c>
      <c r="B82" s="70"/>
      <c r="C82" s="70"/>
      <c r="D82" s="70"/>
      <c r="E82" s="70"/>
      <c r="F82" s="70"/>
      <c r="H82" s="9"/>
    </row>
    <row r="83" spans="1:8" s="7" customFormat="1" ht="10.25" customHeight="1" x14ac:dyDescent="0.2">
      <c r="A83" s="10"/>
      <c r="H83" s="9"/>
    </row>
    <row r="84" spans="1:8" s="54" customFormat="1" ht="12" customHeight="1" x14ac:dyDescent="0.2">
      <c r="A84" s="56">
        <f>'Commandery Info'!$B$36</f>
        <v>0</v>
      </c>
      <c r="B84" s="93"/>
      <c r="C84" s="93"/>
      <c r="E84" s="63">
        <f>'Commandery Info'!$C$36</f>
        <v>0</v>
      </c>
      <c r="F84" s="60"/>
      <c r="H84" s="55"/>
    </row>
    <row r="85" spans="1:8" s="7" customFormat="1" ht="10.25" customHeight="1" x14ac:dyDescent="0.2">
      <c r="A85" s="50" t="s">
        <v>42</v>
      </c>
      <c r="B85" s="50"/>
      <c r="C85" s="50"/>
      <c r="E85" s="62" t="s">
        <v>49</v>
      </c>
      <c r="F85" s="61"/>
      <c r="H85" s="9"/>
    </row>
    <row r="86" spans="1:8" s="7" customFormat="1" ht="10.25" customHeight="1" x14ac:dyDescent="0.2">
      <c r="A86" s="50"/>
      <c r="B86" s="50"/>
      <c r="C86" s="50"/>
      <c r="D86" s="50"/>
      <c r="H86" s="9"/>
    </row>
    <row r="87" spans="1:8" s="7" customFormat="1" ht="14" customHeight="1" thickBot="1" x14ac:dyDescent="0.25">
      <c r="A87" s="69" t="s">
        <v>82</v>
      </c>
      <c r="B87" s="70"/>
      <c r="C87" s="70"/>
      <c r="D87" s="70"/>
      <c r="E87" s="70"/>
      <c r="F87" s="70"/>
      <c r="H87" s="9"/>
    </row>
    <row r="88" spans="1:8" s="7" customFormat="1" ht="10.25" customHeight="1" x14ac:dyDescent="0.2">
      <c r="A88" s="10"/>
      <c r="H88" s="9"/>
    </row>
    <row r="89" spans="1:8" s="54" customFormat="1" ht="12" customHeight="1" x14ac:dyDescent="0.2">
      <c r="A89" s="56">
        <f>'Commandery Info'!$B$37</f>
        <v>0</v>
      </c>
      <c r="B89" s="93"/>
      <c r="C89" s="93"/>
      <c r="E89" s="63">
        <f>'Commandery Info'!$C$37</f>
        <v>0</v>
      </c>
      <c r="F89" s="60"/>
      <c r="H89" s="55"/>
    </row>
    <row r="90" spans="1:8" s="7" customFormat="1" ht="10.25" customHeight="1" x14ac:dyDescent="0.2">
      <c r="A90" s="50" t="s">
        <v>42</v>
      </c>
      <c r="B90" s="50"/>
      <c r="C90" s="50"/>
      <c r="E90" s="62" t="s">
        <v>49</v>
      </c>
      <c r="F90" s="61"/>
      <c r="H90" s="9"/>
    </row>
    <row r="91" spans="1:8" s="7" customFormat="1" ht="10.25" customHeight="1" x14ac:dyDescent="0.2">
      <c r="A91" s="50"/>
      <c r="B91" s="50"/>
      <c r="C91" s="50"/>
      <c r="D91" s="50"/>
      <c r="H91" s="9"/>
    </row>
    <row r="92" spans="1:8" s="7" customFormat="1" ht="14" customHeight="1" thickBot="1" x14ac:dyDescent="0.25">
      <c r="A92" s="69" t="s">
        <v>83</v>
      </c>
      <c r="B92" s="70"/>
      <c r="C92" s="70"/>
      <c r="D92" s="70"/>
      <c r="E92" s="70"/>
      <c r="F92" s="70"/>
      <c r="H92" s="9"/>
    </row>
    <row r="93" spans="1:8" s="7" customFormat="1" ht="10.25" customHeight="1" x14ac:dyDescent="0.2">
      <c r="A93" s="10"/>
      <c r="H93" s="9"/>
    </row>
    <row r="94" spans="1:8" s="54" customFormat="1" ht="12" customHeight="1" x14ac:dyDescent="0.2">
      <c r="A94" s="56">
        <f>'Commandery Info'!$B$38</f>
        <v>0</v>
      </c>
      <c r="B94" s="93"/>
      <c r="C94" s="93"/>
      <c r="E94" s="63">
        <f>'Commandery Info'!$C$38</f>
        <v>0</v>
      </c>
      <c r="F94" s="60"/>
      <c r="H94" s="55"/>
    </row>
    <row r="95" spans="1:8" s="7" customFormat="1" ht="10.25" customHeight="1" x14ac:dyDescent="0.2">
      <c r="A95" s="50" t="s">
        <v>42</v>
      </c>
      <c r="B95" s="50"/>
      <c r="C95" s="50"/>
      <c r="E95" s="62" t="s">
        <v>49</v>
      </c>
      <c r="F95" s="61"/>
      <c r="H95" s="9"/>
    </row>
    <row r="96" spans="1:8" s="7" customFormat="1" ht="10.25" customHeight="1" x14ac:dyDescent="0.2">
      <c r="A96" s="50"/>
      <c r="B96" s="50"/>
      <c r="C96" s="50"/>
      <c r="D96" s="50"/>
      <c r="H96" s="9"/>
    </row>
    <row r="97" spans="1:8" s="7" customFormat="1" ht="14" customHeight="1" thickBot="1" x14ac:dyDescent="0.25">
      <c r="A97" s="69" t="s">
        <v>84</v>
      </c>
      <c r="B97" s="70"/>
      <c r="C97" s="70"/>
      <c r="D97" s="70"/>
      <c r="E97" s="70"/>
      <c r="F97" s="70"/>
      <c r="H97" s="9"/>
    </row>
    <row r="98" spans="1:8" s="7" customFormat="1" ht="10.25" customHeight="1" x14ac:dyDescent="0.2">
      <c r="A98" s="10"/>
      <c r="H98" s="9"/>
    </row>
    <row r="99" spans="1:8" s="54" customFormat="1" ht="12" customHeight="1" x14ac:dyDescent="0.2">
      <c r="A99" s="56">
        <f>'Commandery Info'!$B$39</f>
        <v>0</v>
      </c>
      <c r="B99" s="93"/>
      <c r="C99" s="93"/>
      <c r="E99" s="63">
        <f>'Commandery Info'!$C$39</f>
        <v>0</v>
      </c>
      <c r="F99" s="60"/>
      <c r="H99" s="55"/>
    </row>
    <row r="100" spans="1:8" s="7" customFormat="1" ht="9.75" customHeight="1" x14ac:dyDescent="0.2">
      <c r="A100" s="50" t="s">
        <v>42</v>
      </c>
      <c r="B100" s="50"/>
      <c r="C100" s="50"/>
      <c r="E100" s="62" t="s">
        <v>49</v>
      </c>
      <c r="F100" s="61"/>
      <c r="H100" s="9"/>
    </row>
    <row r="101" spans="1:8" s="7" customFormat="1" ht="10.25" customHeight="1" x14ac:dyDescent="0.2">
      <c r="A101" s="50"/>
      <c r="B101" s="50"/>
      <c r="C101" s="50"/>
      <c r="D101" s="50"/>
      <c r="H101" s="9"/>
    </row>
    <row r="102" spans="1:8" s="7" customFormat="1" ht="14" customHeight="1" thickBot="1" x14ac:dyDescent="0.25">
      <c r="A102" s="69" t="s">
        <v>85</v>
      </c>
      <c r="B102" s="70"/>
      <c r="C102" s="70"/>
      <c r="D102" s="70"/>
      <c r="E102" s="70"/>
      <c r="F102" s="70"/>
      <c r="H102" s="9"/>
    </row>
    <row r="103" spans="1:8" s="7" customFormat="1" ht="10.25" customHeight="1" x14ac:dyDescent="0.2">
      <c r="A103" s="10"/>
      <c r="H103" s="9"/>
    </row>
    <row r="104" spans="1:8" s="54" customFormat="1" ht="12" customHeight="1" x14ac:dyDescent="0.2">
      <c r="A104" s="56">
        <f>'Commandery Info'!$B$40</f>
        <v>0</v>
      </c>
      <c r="B104" s="93"/>
      <c r="C104" s="93"/>
      <c r="E104" s="63">
        <f>'Commandery Info'!$C$40</f>
        <v>0</v>
      </c>
      <c r="F104" s="60"/>
      <c r="H104" s="55"/>
    </row>
    <row r="105" spans="1:8" s="7" customFormat="1" ht="10.25" customHeight="1" x14ac:dyDescent="0.2">
      <c r="A105" s="50" t="s">
        <v>42</v>
      </c>
      <c r="B105" s="50"/>
      <c r="C105" s="50"/>
      <c r="E105" s="62" t="s">
        <v>49</v>
      </c>
      <c r="F105" s="61"/>
      <c r="H105" s="9"/>
    </row>
    <row r="106" spans="1:8" s="7" customFormat="1" ht="10.25" customHeight="1" x14ac:dyDescent="0.2">
      <c r="A106" s="50"/>
      <c r="B106" s="50"/>
      <c r="C106" s="50"/>
      <c r="D106" s="50"/>
      <c r="H106" s="9"/>
    </row>
    <row r="107" spans="1:8" s="7" customFormat="1" ht="14" customHeight="1" thickBot="1" x14ac:dyDescent="0.25">
      <c r="A107" s="69" t="s">
        <v>5</v>
      </c>
      <c r="B107" s="70"/>
      <c r="C107" s="70"/>
      <c r="D107" s="70"/>
      <c r="E107" s="70"/>
      <c r="F107" s="70"/>
      <c r="H107" s="9"/>
    </row>
    <row r="108" spans="1:8" s="7" customFormat="1" ht="10.25" customHeight="1" x14ac:dyDescent="0.2">
      <c r="A108" s="10"/>
      <c r="H108" s="9"/>
    </row>
    <row r="109" spans="1:8" s="54" customFormat="1" ht="12" customHeight="1" x14ac:dyDescent="0.2">
      <c r="A109" s="56">
        <f>'Commandery Info'!$B$41</f>
        <v>0</v>
      </c>
      <c r="B109" s="93"/>
      <c r="C109" s="93"/>
      <c r="E109" s="63">
        <f>'Commandery Info'!$C$41</f>
        <v>0</v>
      </c>
      <c r="F109" s="60"/>
      <c r="H109" s="55"/>
    </row>
    <row r="110" spans="1:8" s="7" customFormat="1" ht="10.25" customHeight="1" x14ac:dyDescent="0.2">
      <c r="A110" s="50" t="s">
        <v>42</v>
      </c>
      <c r="B110" s="50"/>
      <c r="C110" s="50"/>
      <c r="E110" s="62" t="s">
        <v>49</v>
      </c>
      <c r="F110" s="61"/>
      <c r="H110" s="9"/>
    </row>
    <row r="111" spans="1:8" s="7" customFormat="1" ht="12" customHeight="1" x14ac:dyDescent="0.2">
      <c r="H111" s="9"/>
    </row>
    <row r="112" spans="1:8" s="54" customFormat="1" ht="12" customHeight="1" x14ac:dyDescent="0.2">
      <c r="A112" s="92"/>
      <c r="B112" s="93"/>
      <c r="C112" s="94"/>
      <c r="D112" s="95"/>
      <c r="H112" s="55"/>
    </row>
    <row r="113" spans="1:8" s="7" customFormat="1" ht="10.25" customHeight="1" x14ac:dyDescent="0.2">
      <c r="A113" s="50"/>
      <c r="B113" s="50"/>
      <c r="C113" s="50"/>
      <c r="D113" s="50"/>
      <c r="H113" s="9"/>
    </row>
    <row r="114" spans="1:8" s="7" customFormat="1" ht="26.5" customHeight="1" x14ac:dyDescent="0.2">
      <c r="G114" s="7" t="s">
        <v>50</v>
      </c>
      <c r="H114" s="9"/>
    </row>
    <row r="115" spans="1:8" ht="30" customHeight="1" x14ac:dyDescent="0.3">
      <c r="A115" s="117" t="s">
        <v>124</v>
      </c>
      <c r="B115" s="117"/>
      <c r="C115" s="117"/>
      <c r="D115" s="117"/>
      <c r="E115" s="117"/>
      <c r="F115" s="117"/>
      <c r="G115" s="117"/>
    </row>
    <row r="116" spans="1:8" ht="30" customHeight="1" x14ac:dyDescent="0.2"/>
    <row r="117" spans="1:8" ht="30" customHeight="1" thickBot="1" x14ac:dyDescent="0.25">
      <c r="A117" s="10" t="s">
        <v>57</v>
      </c>
      <c r="B117" s="7"/>
      <c r="C117" s="7"/>
      <c r="D117" s="71" t="s">
        <v>54</v>
      </c>
      <c r="E117" s="72">
        <f>'Commandery Info'!$C$20</f>
        <v>0</v>
      </c>
    </row>
    <row r="118" spans="1:8" ht="30" customHeight="1" x14ac:dyDescent="0.25">
      <c r="A118" s="116" t="s">
        <v>125</v>
      </c>
      <c r="B118" s="116"/>
      <c r="C118" s="116"/>
      <c r="D118" s="116"/>
      <c r="E118" s="116"/>
      <c r="F118" s="116"/>
      <c r="G118" s="116"/>
    </row>
    <row r="119" spans="1:8" ht="30" customHeight="1" x14ac:dyDescent="0.2">
      <c r="A119" s="108" t="s">
        <v>126</v>
      </c>
      <c r="B119" s="105"/>
      <c r="C119" s="8" t="s">
        <v>54</v>
      </c>
      <c r="D119" s="73">
        <f>'Commandery Info'!$G$77</f>
        <v>0</v>
      </c>
      <c r="E119" s="37"/>
    </row>
    <row r="120" spans="1:8" ht="13.25" customHeight="1" x14ac:dyDescent="0.2">
      <c r="A120" s="7" t="s">
        <v>135</v>
      </c>
      <c r="B120" s="7"/>
      <c r="C120" s="7"/>
      <c r="D120" s="7"/>
      <c r="E120" s="37"/>
    </row>
    <row r="121" spans="1:8" ht="30" customHeight="1" x14ac:dyDescent="0.2">
      <c r="A121" s="108" t="s">
        <v>128</v>
      </c>
      <c r="B121" s="105"/>
      <c r="C121" s="8" t="s">
        <v>54</v>
      </c>
      <c r="D121" s="73">
        <f>'Commandery Info'!G95</f>
        <v>0</v>
      </c>
      <c r="E121" s="37"/>
    </row>
    <row r="122" spans="1:8" ht="13.25" customHeight="1" x14ac:dyDescent="0.2">
      <c r="A122" s="7" t="s">
        <v>135</v>
      </c>
      <c r="B122" s="7"/>
      <c r="C122" s="7"/>
      <c r="D122" s="7"/>
      <c r="E122" s="37"/>
    </row>
    <row r="123" spans="1:8" ht="30" customHeight="1" x14ac:dyDescent="0.2">
      <c r="A123" s="108" t="s">
        <v>129</v>
      </c>
      <c r="B123" s="105"/>
      <c r="C123" s="8" t="s">
        <v>54</v>
      </c>
      <c r="D123" s="73">
        <f>'Commandery Info'!F109</f>
        <v>0</v>
      </c>
      <c r="E123" s="37"/>
    </row>
    <row r="124" spans="1:8" ht="13.25" customHeight="1" x14ac:dyDescent="0.2">
      <c r="A124" s="7" t="s">
        <v>135</v>
      </c>
      <c r="B124" s="7"/>
      <c r="C124" s="7"/>
      <c r="D124" s="7"/>
      <c r="E124" s="37"/>
    </row>
    <row r="125" spans="1:8" ht="30" customHeight="1" x14ac:dyDescent="0.2">
      <c r="A125" s="108" t="s">
        <v>130</v>
      </c>
      <c r="B125" s="105"/>
      <c r="C125" s="8" t="s">
        <v>54</v>
      </c>
      <c r="D125" s="77"/>
      <c r="E125" s="75" t="s">
        <v>62</v>
      </c>
    </row>
    <row r="126" spans="1:8" ht="30" customHeight="1" x14ac:dyDescent="0.2">
      <c r="A126" s="106" t="s">
        <v>127</v>
      </c>
      <c r="B126" s="106"/>
      <c r="C126" s="106"/>
      <c r="D126" s="37"/>
      <c r="E126" s="75"/>
    </row>
    <row r="127" spans="1:8" ht="30" customHeight="1" x14ac:dyDescent="0.2">
      <c r="A127" s="106" t="s">
        <v>127</v>
      </c>
      <c r="B127" s="106"/>
      <c r="C127" s="106"/>
      <c r="D127" s="37"/>
      <c r="E127" s="75"/>
    </row>
    <row r="128" spans="1:8" ht="30" customHeight="1" x14ac:dyDescent="0.2">
      <c r="A128" s="106" t="s">
        <v>127</v>
      </c>
      <c r="B128" s="107"/>
      <c r="C128" s="107"/>
      <c r="D128" s="37"/>
      <c r="E128" s="75"/>
    </row>
    <row r="129" spans="1:7" ht="30" customHeight="1" x14ac:dyDescent="0.2">
      <c r="A129" s="10" t="s">
        <v>133</v>
      </c>
      <c r="B129" s="10"/>
      <c r="C129" s="11"/>
      <c r="D129" s="71" t="s">
        <v>54</v>
      </c>
      <c r="E129" s="74">
        <f>SUM(D119:E125)</f>
        <v>0</v>
      </c>
    </row>
    <row r="130" spans="1:7" ht="13.25" customHeight="1" x14ac:dyDescent="0.2">
      <c r="A130" s="10" t="s">
        <v>131</v>
      </c>
      <c r="B130" s="10"/>
      <c r="C130" s="10"/>
      <c r="D130" s="10"/>
      <c r="E130" s="12"/>
    </row>
    <row r="131" spans="1:7" ht="30" customHeight="1" x14ac:dyDescent="0.25">
      <c r="A131" s="116" t="s">
        <v>132</v>
      </c>
      <c r="B131" s="116"/>
      <c r="C131" s="116"/>
      <c r="D131" s="116"/>
      <c r="E131" s="116"/>
      <c r="F131" s="116"/>
      <c r="G131" s="116"/>
    </row>
    <row r="132" spans="1:7" ht="30" customHeight="1" x14ac:dyDescent="0.2">
      <c r="A132" s="7" t="s">
        <v>134</v>
      </c>
      <c r="B132" s="7"/>
      <c r="C132" s="8" t="s">
        <v>54</v>
      </c>
      <c r="D132" s="73">
        <f>'Commandery Info'!C125</f>
        <v>0</v>
      </c>
      <c r="E132" s="37"/>
    </row>
    <row r="133" spans="1:7" ht="13.25" customHeight="1" x14ac:dyDescent="0.2">
      <c r="A133" s="7" t="s">
        <v>135</v>
      </c>
      <c r="B133" s="7"/>
      <c r="C133" s="7"/>
      <c r="D133" s="7"/>
      <c r="E133" s="37"/>
    </row>
    <row r="134" spans="1:7" ht="30" customHeight="1" x14ac:dyDescent="0.2">
      <c r="A134" s="7" t="s">
        <v>136</v>
      </c>
      <c r="B134" s="7"/>
      <c r="C134" s="8" t="s">
        <v>54</v>
      </c>
      <c r="D134" s="73">
        <f>'Commandery Info'!C140</f>
        <v>0</v>
      </c>
      <c r="E134" s="37"/>
    </row>
    <row r="135" spans="1:7" ht="13.25" customHeight="1" x14ac:dyDescent="0.2">
      <c r="A135" s="7" t="s">
        <v>135</v>
      </c>
      <c r="B135" s="7"/>
      <c r="C135" s="7"/>
      <c r="D135" s="7"/>
      <c r="E135" s="37"/>
    </row>
    <row r="136" spans="1:7" ht="30" customHeight="1" x14ac:dyDescent="0.2">
      <c r="A136" s="7" t="s">
        <v>141</v>
      </c>
      <c r="B136" s="7"/>
      <c r="C136" s="8" t="s">
        <v>54</v>
      </c>
      <c r="D136" s="73">
        <f>'Commandery Info'!C158</f>
        <v>0</v>
      </c>
      <c r="E136" s="37"/>
    </row>
    <row r="137" spans="1:7" ht="13.25" customHeight="1" x14ac:dyDescent="0.2">
      <c r="A137" s="7" t="s">
        <v>135</v>
      </c>
      <c r="B137" s="7"/>
      <c r="C137" s="7"/>
      <c r="D137" s="7"/>
      <c r="E137" s="37"/>
    </row>
    <row r="138" spans="1:7" ht="30" customHeight="1" x14ac:dyDescent="0.2">
      <c r="A138" s="7" t="s">
        <v>137</v>
      </c>
      <c r="B138" s="7"/>
      <c r="C138" s="8" t="s">
        <v>54</v>
      </c>
      <c r="D138" s="73">
        <f>'Commandery Info'!D174</f>
        <v>0</v>
      </c>
      <c r="E138" s="37"/>
    </row>
    <row r="139" spans="1:7" ht="13.25" customHeight="1" x14ac:dyDescent="0.2">
      <c r="A139" s="7" t="s">
        <v>135</v>
      </c>
      <c r="B139" s="7"/>
      <c r="C139" s="7"/>
      <c r="D139" s="7"/>
      <c r="E139" s="37"/>
    </row>
    <row r="140" spans="1:7" ht="30" customHeight="1" x14ac:dyDescent="0.2">
      <c r="A140" s="108" t="s">
        <v>142</v>
      </c>
      <c r="B140" s="105"/>
      <c r="C140" s="8" t="s">
        <v>54</v>
      </c>
      <c r="D140" s="77"/>
      <c r="E140" s="75" t="s">
        <v>62</v>
      </c>
    </row>
    <row r="141" spans="1:7" ht="30" customHeight="1" x14ac:dyDescent="0.2">
      <c r="A141" s="106" t="s">
        <v>127</v>
      </c>
      <c r="B141" s="106"/>
      <c r="C141" s="106"/>
      <c r="D141" s="37"/>
      <c r="E141" s="75"/>
    </row>
    <row r="142" spans="1:7" ht="30" customHeight="1" x14ac:dyDescent="0.2">
      <c r="A142" s="106" t="s">
        <v>127</v>
      </c>
      <c r="B142" s="106"/>
      <c r="C142" s="106"/>
      <c r="D142" s="37"/>
      <c r="E142" s="75"/>
    </row>
    <row r="143" spans="1:7" ht="30" customHeight="1" x14ac:dyDescent="0.2">
      <c r="A143" s="106" t="s">
        <v>127</v>
      </c>
      <c r="B143" s="107"/>
      <c r="C143" s="107"/>
      <c r="D143" s="37"/>
      <c r="E143" s="75"/>
    </row>
    <row r="144" spans="1:7" ht="30" customHeight="1" x14ac:dyDescent="0.2">
      <c r="A144" s="10" t="s">
        <v>138</v>
      </c>
      <c r="B144" s="10"/>
      <c r="C144" s="11"/>
      <c r="D144" s="71" t="s">
        <v>54</v>
      </c>
      <c r="E144" s="74">
        <f>SUM(D132:E140)</f>
        <v>0</v>
      </c>
    </row>
    <row r="145" spans="1:14" ht="13.25" customHeight="1" x14ac:dyDescent="0.2">
      <c r="A145" s="10" t="s">
        <v>139</v>
      </c>
      <c r="B145" s="10"/>
      <c r="C145" s="10"/>
      <c r="D145" s="10"/>
      <c r="E145" s="12"/>
    </row>
    <row r="146" spans="1:14" ht="30" customHeight="1" x14ac:dyDescent="0.2">
      <c r="A146" s="7"/>
      <c r="B146" s="7"/>
      <c r="C146" s="7"/>
      <c r="D146" s="8"/>
      <c r="E146" s="37"/>
    </row>
    <row r="147" spans="1:14" ht="30" customHeight="1" x14ac:dyDescent="0.2">
      <c r="A147" s="10" t="s">
        <v>140</v>
      </c>
      <c r="B147" s="54" t="s">
        <v>166</v>
      </c>
      <c r="C147" s="7"/>
      <c r="D147" s="71" t="s">
        <v>54</v>
      </c>
      <c r="E147" s="12">
        <f>E117+E129-E144</f>
        <v>0</v>
      </c>
      <c r="K147" s="105"/>
      <c r="L147" s="105"/>
      <c r="M147" s="105"/>
      <c r="N147" s="105"/>
    </row>
    <row r="148" spans="1:14" ht="30" customHeight="1" x14ac:dyDescent="0.2">
      <c r="A148" s="7"/>
      <c r="B148" s="7"/>
      <c r="C148" s="7"/>
      <c r="D148" s="8"/>
      <c r="E148" s="37"/>
    </row>
    <row r="149" spans="1:14" ht="13.25" customHeight="1" x14ac:dyDescent="0.2">
      <c r="A149" s="7" t="s">
        <v>143</v>
      </c>
      <c r="B149" s="7"/>
      <c r="C149" s="8" t="s">
        <v>54</v>
      </c>
      <c r="D149" s="73">
        <f>'Commandery Info'!C201</f>
        <v>0</v>
      </c>
      <c r="E149" s="37"/>
    </row>
    <row r="150" spans="1:14" ht="13.25" customHeight="1" x14ac:dyDescent="0.2">
      <c r="A150" s="7" t="s">
        <v>135</v>
      </c>
      <c r="B150" s="10"/>
      <c r="C150" s="10"/>
      <c r="D150" s="10"/>
      <c r="E150" s="12"/>
      <c r="K150" s="36"/>
      <c r="L150" s="36"/>
      <c r="M150" s="36"/>
      <c r="N150" s="36"/>
    </row>
    <row r="151" spans="1:14" ht="13.25" customHeight="1" x14ac:dyDescent="0.2">
      <c r="A151" s="7"/>
      <c r="B151" s="7"/>
      <c r="C151" s="7"/>
      <c r="D151" s="7"/>
      <c r="E151" s="37"/>
    </row>
    <row r="152" spans="1:14" ht="13.25" customHeight="1" x14ac:dyDescent="0.2">
      <c r="A152" s="7" t="s">
        <v>144</v>
      </c>
      <c r="B152" s="7"/>
      <c r="C152" s="8" t="s">
        <v>54</v>
      </c>
      <c r="D152" s="73">
        <f>'Commandery Info'!C188</f>
        <v>0</v>
      </c>
      <c r="E152" s="37"/>
    </row>
    <row r="153" spans="1:14" ht="13.25" customHeight="1" x14ac:dyDescent="0.2">
      <c r="A153" s="7" t="s">
        <v>135</v>
      </c>
      <c r="B153" s="10"/>
      <c r="C153" s="10"/>
      <c r="D153" s="10"/>
      <c r="E153" s="12"/>
      <c r="K153" s="36"/>
      <c r="L153" s="36"/>
      <c r="M153" s="36"/>
      <c r="N153" s="36"/>
    </row>
    <row r="154" spans="1:14" ht="30" customHeight="1" x14ac:dyDescent="0.2">
      <c r="A154" s="7"/>
      <c r="B154" s="7"/>
      <c r="C154" s="7"/>
      <c r="D154" s="7"/>
      <c r="E154" s="37"/>
    </row>
    <row r="155" spans="1:14" ht="30" customHeight="1" x14ac:dyDescent="0.2">
      <c r="A155" s="10" t="s">
        <v>165</v>
      </c>
      <c r="B155" s="7"/>
      <c r="C155" s="7"/>
      <c r="D155" s="71" t="s">
        <v>54</v>
      </c>
      <c r="E155" s="12">
        <f>E147-D149-D152</f>
        <v>0</v>
      </c>
      <c r="F155" s="83" t="s">
        <v>145</v>
      </c>
      <c r="K155" s="105"/>
      <c r="L155" s="105"/>
      <c r="M155" s="105"/>
      <c r="N155" s="105"/>
    </row>
    <row r="156" spans="1:14" ht="30" customHeight="1" x14ac:dyDescent="0.2">
      <c r="A156" s="7"/>
      <c r="B156" s="7"/>
      <c r="C156" s="7"/>
      <c r="D156" s="7"/>
      <c r="E156" s="37"/>
    </row>
    <row r="157" spans="1:14" ht="30" customHeight="1" x14ac:dyDescent="0.2">
      <c r="A157" s="7"/>
      <c r="B157" s="7"/>
      <c r="C157" s="7"/>
      <c r="D157" s="7"/>
      <c r="E157" s="7"/>
      <c r="G157" s="7" t="s">
        <v>53</v>
      </c>
    </row>
    <row r="158" spans="1:14" ht="30" customHeight="1" x14ac:dyDescent="0.3">
      <c r="A158" s="117" t="s">
        <v>148</v>
      </c>
      <c r="B158" s="117"/>
      <c r="C158" s="117"/>
      <c r="D158" s="117"/>
      <c r="E158" s="117"/>
      <c r="F158" s="117"/>
      <c r="G158" s="117"/>
    </row>
    <row r="159" spans="1:14" ht="30" customHeight="1" x14ac:dyDescent="0.2"/>
    <row r="160" spans="1:14" ht="30" customHeight="1" thickBot="1" x14ac:dyDescent="0.25">
      <c r="A160" s="7" t="s">
        <v>155</v>
      </c>
      <c r="B160" s="7"/>
      <c r="C160" s="7"/>
      <c r="D160" s="71" t="s">
        <v>55</v>
      </c>
      <c r="E160" s="72">
        <v>3</v>
      </c>
    </row>
    <row r="161" spans="1:5" ht="30" customHeight="1" x14ac:dyDescent="0.2">
      <c r="A161" s="108" t="s">
        <v>154</v>
      </c>
      <c r="B161" s="105"/>
      <c r="C161" s="8"/>
      <c r="D161" s="37"/>
      <c r="E161" s="37"/>
    </row>
    <row r="162" spans="1:5" ht="13.25" customHeight="1" x14ac:dyDescent="0.2">
      <c r="A162" s="7" t="s">
        <v>149</v>
      </c>
      <c r="B162" s="7"/>
      <c r="C162" s="8" t="s">
        <v>54</v>
      </c>
      <c r="D162" s="84">
        <f>E147</f>
        <v>0</v>
      </c>
      <c r="E162" s="37"/>
    </row>
    <row r="163" spans="1:5" ht="13.25" customHeight="1" x14ac:dyDescent="0.2">
      <c r="A163" s="7" t="s">
        <v>150</v>
      </c>
      <c r="B163" s="7"/>
      <c r="C163" s="8" t="s">
        <v>54</v>
      </c>
      <c r="D163" s="84">
        <f>D149+D152</f>
        <v>0</v>
      </c>
      <c r="E163" s="37"/>
    </row>
    <row r="164" spans="1:5" ht="13.25" customHeight="1" thickBot="1" x14ac:dyDescent="0.25">
      <c r="A164" s="7" t="s">
        <v>151</v>
      </c>
      <c r="B164" s="7" t="s">
        <v>163</v>
      </c>
      <c r="C164" s="8"/>
      <c r="D164" s="71" t="s">
        <v>55</v>
      </c>
      <c r="E164" s="72">
        <f>(D162-D163)*10</f>
        <v>0</v>
      </c>
    </row>
    <row r="165" spans="1:5" ht="30" customHeight="1" x14ac:dyDescent="0.2">
      <c r="A165" s="108"/>
      <c r="B165" s="105"/>
      <c r="C165" s="8"/>
      <c r="D165" s="37"/>
      <c r="E165" s="37"/>
    </row>
    <row r="166" spans="1:5" ht="30" customHeight="1" x14ac:dyDescent="0.2">
      <c r="A166" s="108" t="s">
        <v>153</v>
      </c>
      <c r="B166" s="105"/>
      <c r="C166" s="8"/>
      <c r="D166" s="37"/>
      <c r="E166" s="37"/>
    </row>
    <row r="167" spans="1:5" ht="13.25" customHeight="1" x14ac:dyDescent="0.2">
      <c r="A167" s="7" t="s">
        <v>149</v>
      </c>
      <c r="B167" s="7"/>
      <c r="C167" s="8" t="s">
        <v>54</v>
      </c>
      <c r="D167" s="84">
        <f>E147</f>
        <v>0</v>
      </c>
      <c r="E167" s="37"/>
    </row>
    <row r="168" spans="1:5" ht="13.25" customHeight="1" thickBot="1" x14ac:dyDescent="0.25">
      <c r="A168" s="7" t="s">
        <v>151</v>
      </c>
      <c r="B168" s="7" t="s">
        <v>152</v>
      </c>
      <c r="C168" s="8"/>
      <c r="D168" s="71" t="s">
        <v>55</v>
      </c>
      <c r="E168" s="72">
        <f>D167*9</f>
        <v>0</v>
      </c>
    </row>
    <row r="169" spans="1:5" ht="30" customHeight="1" x14ac:dyDescent="0.2">
      <c r="A169" s="119" t="s">
        <v>173</v>
      </c>
      <c r="B169" s="105"/>
      <c r="C169" s="105"/>
      <c r="D169" s="37"/>
      <c r="E169" s="75"/>
    </row>
    <row r="170" spans="1:5" ht="30" customHeight="1" x14ac:dyDescent="0.2">
      <c r="A170" s="108" t="s">
        <v>156</v>
      </c>
      <c r="B170" s="105"/>
      <c r="C170" s="8"/>
      <c r="D170" s="37"/>
      <c r="E170" s="37"/>
    </row>
    <row r="171" spans="1:5" ht="13.25" customHeight="1" x14ac:dyDescent="0.2">
      <c r="A171" s="7" t="s">
        <v>157</v>
      </c>
      <c r="B171" s="7"/>
      <c r="C171" s="8" t="s">
        <v>54</v>
      </c>
      <c r="D171" s="84">
        <f>D119</f>
        <v>0</v>
      </c>
      <c r="E171" s="37"/>
    </row>
    <row r="172" spans="1:5" ht="13.25" customHeight="1" thickBot="1" x14ac:dyDescent="0.25">
      <c r="A172" s="7" t="s">
        <v>151</v>
      </c>
      <c r="B172" s="7" t="s">
        <v>158</v>
      </c>
      <c r="C172" s="8"/>
      <c r="D172" s="71" t="s">
        <v>55</v>
      </c>
      <c r="E172" s="72">
        <f>D171*3</f>
        <v>0</v>
      </c>
    </row>
    <row r="173" spans="1:5" ht="30" customHeight="1" x14ac:dyDescent="0.2">
      <c r="A173" s="7"/>
      <c r="B173" s="7"/>
      <c r="C173" s="8"/>
      <c r="D173" s="37"/>
      <c r="E173" s="37"/>
    </row>
    <row r="174" spans="1:5" ht="30" customHeight="1" x14ac:dyDescent="0.2">
      <c r="A174" s="108" t="s">
        <v>159</v>
      </c>
      <c r="B174" s="105"/>
      <c r="C174" s="8"/>
      <c r="D174" s="37"/>
      <c r="E174" s="37"/>
    </row>
    <row r="175" spans="1:5" ht="13.25" customHeight="1" x14ac:dyDescent="0.2">
      <c r="A175" s="7" t="s">
        <v>149</v>
      </c>
      <c r="B175" s="7"/>
      <c r="C175" s="8" t="s">
        <v>54</v>
      </c>
      <c r="D175" s="84">
        <f>E147</f>
        <v>0</v>
      </c>
      <c r="E175" s="37"/>
    </row>
    <row r="176" spans="1:5" ht="13.25" customHeight="1" x14ac:dyDescent="0.2">
      <c r="A176" s="7" t="s">
        <v>160</v>
      </c>
      <c r="B176" s="75" t="s">
        <v>62</v>
      </c>
      <c r="C176" s="8" t="s">
        <v>54</v>
      </c>
      <c r="D176" s="77"/>
      <c r="E176" s="37"/>
    </row>
    <row r="177" spans="1:14" ht="13.25" customHeight="1" thickBot="1" x14ac:dyDescent="0.25">
      <c r="A177" s="7" t="s">
        <v>151</v>
      </c>
      <c r="B177" s="7" t="s">
        <v>161</v>
      </c>
      <c r="C177" s="8"/>
      <c r="D177" s="71" t="s">
        <v>55</v>
      </c>
      <c r="E177" s="72">
        <f>(D175-D176)*1</f>
        <v>0</v>
      </c>
    </row>
    <row r="178" spans="1:14" ht="13.25" customHeight="1" x14ac:dyDescent="0.2">
      <c r="A178" s="98" t="s">
        <v>174</v>
      </c>
      <c r="B178" s="7"/>
      <c r="C178" s="7"/>
      <c r="D178" s="7"/>
      <c r="E178" s="37"/>
    </row>
    <row r="179" spans="1:14" ht="30" customHeight="1" x14ac:dyDescent="0.2">
      <c r="A179" s="7"/>
      <c r="B179" s="7"/>
      <c r="C179" s="8"/>
      <c r="D179" s="37"/>
      <c r="E179" s="37"/>
    </row>
    <row r="180" spans="1:14" ht="30.75" customHeight="1" thickBot="1" x14ac:dyDescent="0.3">
      <c r="A180" s="85" t="s">
        <v>162</v>
      </c>
      <c r="B180" s="86"/>
      <c r="C180" s="86"/>
      <c r="D180" s="87" t="s">
        <v>55</v>
      </c>
      <c r="E180" s="88">
        <f>SUM(E160:E177)</f>
        <v>3</v>
      </c>
    </row>
    <row r="181" spans="1:14" ht="30" customHeight="1" x14ac:dyDescent="0.2">
      <c r="A181" s="10"/>
      <c r="B181" s="7"/>
      <c r="C181" s="8"/>
      <c r="D181" s="37"/>
      <c r="E181" s="37"/>
    </row>
    <row r="182" spans="1:14" ht="13.25" customHeight="1" x14ac:dyDescent="0.2">
      <c r="A182" s="7"/>
      <c r="B182" s="7"/>
      <c r="C182" s="7"/>
      <c r="D182" s="7"/>
      <c r="E182" s="37"/>
    </row>
    <row r="183" spans="1:14" ht="30" customHeight="1" x14ac:dyDescent="0.2">
      <c r="A183" s="7"/>
      <c r="B183" s="7"/>
      <c r="C183" s="8"/>
      <c r="D183" s="37"/>
      <c r="E183" s="37"/>
    </row>
    <row r="184" spans="1:14" ht="13.25" customHeight="1" x14ac:dyDescent="0.2">
      <c r="A184" s="7"/>
      <c r="B184" s="7"/>
      <c r="C184" s="7"/>
      <c r="D184" s="7"/>
      <c r="E184" s="37"/>
    </row>
    <row r="185" spans="1:14" ht="30" customHeight="1" x14ac:dyDescent="0.2">
      <c r="A185" s="108"/>
      <c r="B185" s="105"/>
      <c r="C185" s="8"/>
      <c r="D185" s="37"/>
      <c r="E185" s="75"/>
    </row>
    <row r="186" spans="1:14" ht="30" customHeight="1" x14ac:dyDescent="0.2">
      <c r="A186" s="108"/>
      <c r="B186" s="105"/>
      <c r="C186" s="105"/>
      <c r="D186" s="37"/>
      <c r="E186" s="75"/>
    </row>
    <row r="187" spans="1:14" ht="30" customHeight="1" x14ac:dyDescent="0.2">
      <c r="A187" s="108"/>
      <c r="B187" s="105"/>
      <c r="C187" s="105"/>
      <c r="D187" s="37"/>
      <c r="E187" s="75"/>
    </row>
    <row r="188" spans="1:14" ht="30" customHeight="1" x14ac:dyDescent="0.2">
      <c r="A188" s="108"/>
      <c r="B188" s="105"/>
      <c r="C188" s="105"/>
      <c r="D188" s="37"/>
      <c r="E188" s="75"/>
    </row>
    <row r="189" spans="1:14" ht="30" customHeight="1" x14ac:dyDescent="0.2">
      <c r="A189" s="10"/>
      <c r="B189" s="10"/>
      <c r="C189" s="11"/>
      <c r="D189" s="71"/>
      <c r="E189" s="12"/>
    </row>
    <row r="190" spans="1:14" ht="13.25" customHeight="1" x14ac:dyDescent="0.2">
      <c r="A190" s="10"/>
      <c r="B190" s="10"/>
      <c r="C190" s="10"/>
      <c r="D190" s="10"/>
      <c r="E190" s="12"/>
    </row>
    <row r="191" spans="1:14" ht="30" customHeight="1" x14ac:dyDescent="0.2">
      <c r="A191" s="7"/>
      <c r="B191" s="7"/>
      <c r="C191" s="7"/>
      <c r="D191" s="8"/>
      <c r="E191" s="37"/>
    </row>
    <row r="192" spans="1:14" ht="30" customHeight="1" x14ac:dyDescent="0.2">
      <c r="A192" s="10"/>
      <c r="B192" s="7"/>
      <c r="C192" s="7"/>
      <c r="D192" s="71"/>
      <c r="E192" s="37"/>
      <c r="K192" s="105"/>
      <c r="L192" s="105"/>
      <c r="M192" s="105"/>
      <c r="N192" s="105"/>
    </row>
    <row r="193" spans="1:14" ht="30" customHeight="1" x14ac:dyDescent="0.2">
      <c r="A193" s="7"/>
      <c r="B193" s="7"/>
      <c r="C193" s="7"/>
      <c r="D193" s="8"/>
      <c r="E193" s="37"/>
    </row>
    <row r="194" spans="1:14" ht="13.25" customHeight="1" x14ac:dyDescent="0.2">
      <c r="A194" s="7"/>
      <c r="B194" s="7"/>
      <c r="C194" s="8"/>
      <c r="D194" s="37"/>
      <c r="E194" s="37"/>
    </row>
    <row r="195" spans="1:14" ht="13.25" customHeight="1" x14ac:dyDescent="0.2">
      <c r="A195" s="7"/>
      <c r="B195" s="10"/>
      <c r="C195" s="10"/>
      <c r="D195" s="10"/>
      <c r="E195" s="12"/>
      <c r="K195" s="36"/>
      <c r="L195" s="36"/>
      <c r="M195" s="36"/>
      <c r="N195" s="36"/>
    </row>
    <row r="196" spans="1:14" ht="13.25" customHeight="1" x14ac:dyDescent="0.2">
      <c r="A196" s="7"/>
      <c r="B196" s="7"/>
      <c r="C196" s="7"/>
      <c r="D196" s="7"/>
      <c r="E196" s="37"/>
    </row>
    <row r="197" spans="1:14" ht="13.25" customHeight="1" x14ac:dyDescent="0.2">
      <c r="A197" s="7"/>
      <c r="B197" s="7"/>
      <c r="C197" s="8"/>
      <c r="D197" s="37"/>
      <c r="E197" s="37"/>
    </row>
    <row r="198" spans="1:14" ht="13.25" customHeight="1" x14ac:dyDescent="0.2">
      <c r="A198" s="7"/>
      <c r="B198" s="10"/>
      <c r="C198" s="10"/>
      <c r="D198" s="10"/>
      <c r="E198" s="12"/>
      <c r="K198" s="36"/>
      <c r="L198" s="36"/>
      <c r="M198" s="36"/>
      <c r="N198" s="36"/>
    </row>
    <row r="199" spans="1:14" ht="30" customHeight="1" x14ac:dyDescent="0.2">
      <c r="A199" s="7"/>
      <c r="B199" s="7"/>
      <c r="C199" s="7"/>
      <c r="D199" s="7"/>
      <c r="E199" s="37"/>
    </row>
    <row r="200" spans="1:14" ht="30" customHeight="1" x14ac:dyDescent="0.2">
      <c r="A200" s="10"/>
      <c r="B200" s="7"/>
      <c r="C200" s="7"/>
      <c r="D200" s="71"/>
      <c r="E200" s="12"/>
      <c r="F200" s="83"/>
      <c r="K200" s="105"/>
      <c r="L200" s="105"/>
      <c r="M200" s="105"/>
      <c r="N200" s="105"/>
    </row>
    <row r="201" spans="1:14" ht="30" customHeight="1" x14ac:dyDescent="0.2">
      <c r="A201" s="7"/>
      <c r="B201" s="7"/>
      <c r="C201" s="7"/>
      <c r="D201" s="7"/>
      <c r="E201" s="37"/>
    </row>
    <row r="202" spans="1:14" ht="30" customHeight="1" x14ac:dyDescent="0.2">
      <c r="A202" s="7"/>
      <c r="B202" s="7"/>
      <c r="C202" s="7"/>
      <c r="D202" s="7"/>
      <c r="E202" s="7"/>
      <c r="G202" s="7" t="s">
        <v>56</v>
      </c>
    </row>
  </sheetData>
  <sheetProtection algorithmName="SHA-512" hashValue="Mzo8QghhaER8cuwRBYJ4hI66A0Lnf8tfPvZpyWO1csFx6pdVk43xFKih5oSkBZ61TAP0OJIkWYXyEZeNjDzQeg==" saltValue="oybVxXIgjw7dEX8ZcVFVkg==" spinCount="100000" sheet="1" objects="1" scenarios="1" selectLockedCells="1"/>
  <mergeCells count="49">
    <mergeCell ref="K155:N155"/>
    <mergeCell ref="A158:G158"/>
    <mergeCell ref="K192:N192"/>
    <mergeCell ref="K200:N200"/>
    <mergeCell ref="A166:B166"/>
    <mergeCell ref="A170:B170"/>
    <mergeCell ref="A174:B174"/>
    <mergeCell ref="A169:C169"/>
    <mergeCell ref="A185:B185"/>
    <mergeCell ref="A186:C186"/>
    <mergeCell ref="A187:C187"/>
    <mergeCell ref="A188:C188"/>
    <mergeCell ref="A161:B161"/>
    <mergeCell ref="A165:B165"/>
    <mergeCell ref="A19:G19"/>
    <mergeCell ref="A118:G118"/>
    <mergeCell ref="A131:G131"/>
    <mergeCell ref="A115:G115"/>
    <mergeCell ref="A20:G20"/>
    <mergeCell ref="A22:G22"/>
    <mergeCell ref="A23:G23"/>
    <mergeCell ref="A38:G38"/>
    <mergeCell ref="A36:B36"/>
    <mergeCell ref="A25:G25"/>
    <mergeCell ref="A119:B119"/>
    <mergeCell ref="A121:B121"/>
    <mergeCell ref="A123:B123"/>
    <mergeCell ref="A125:B125"/>
    <mergeCell ref="A2:G2"/>
    <mergeCell ref="A15:G15"/>
    <mergeCell ref="A16:G16"/>
    <mergeCell ref="A3:G3"/>
    <mergeCell ref="A4:G4"/>
    <mergeCell ref="A9:G9"/>
    <mergeCell ref="A7:G7"/>
    <mergeCell ref="A5:G5"/>
    <mergeCell ref="A17:G17"/>
    <mergeCell ref="A8:G8"/>
    <mergeCell ref="A10:G10"/>
    <mergeCell ref="A11:G11"/>
    <mergeCell ref="A12:G12"/>
    <mergeCell ref="K147:N147"/>
    <mergeCell ref="A126:C126"/>
    <mergeCell ref="A127:C127"/>
    <mergeCell ref="A128:C128"/>
    <mergeCell ref="A140:B140"/>
    <mergeCell ref="A141:C141"/>
    <mergeCell ref="A142:C142"/>
    <mergeCell ref="A143:C143"/>
  </mergeCells>
  <pageMargins left="0.7" right="0.7" top="0.75" bottom="0.75" header="0.3" footer="0.3"/>
  <pageSetup scale="58" fitToHeight="0" orientation="portrait" horizontalDpi="4294967293" verticalDpi="1200" r:id="rId1"/>
  <rowBreaks count="3" manualBreakCount="3">
    <brk id="40" max="16383" man="1"/>
    <brk id="114" max="16383" man="1"/>
    <brk id="157" max="16383" man="1"/>
  </rowBreaks>
  <ignoredErrors>
    <ignoredError sqref="A7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3"/>
  <sheetViews>
    <sheetView workbookViewId="0">
      <selection activeCell="A4" sqref="A4:I4"/>
    </sheetView>
  </sheetViews>
  <sheetFormatPr baseColWidth="10" defaultColWidth="8.83203125" defaultRowHeight="15" x14ac:dyDescent="0.2"/>
  <cols>
    <col min="1" max="1" width="12" style="2" customWidth="1"/>
    <col min="2" max="2" width="9.5" style="2" customWidth="1"/>
    <col min="3" max="3" width="31.33203125" style="2" customWidth="1"/>
    <col min="4" max="4" width="4.6640625" style="2" customWidth="1"/>
    <col min="5" max="8" width="8.83203125" style="2"/>
    <col min="9" max="9" width="6" style="2" customWidth="1"/>
    <col min="10" max="10" width="3" style="2" customWidth="1"/>
    <col min="11" max="16384" width="8.83203125" style="2"/>
  </cols>
  <sheetData>
    <row r="1" spans="1:10" s="6" customFormat="1" ht="19" x14ac:dyDescent="0.25">
      <c r="A1" s="140" t="str">
        <f>'Commandery Info'!C18 &amp; " Grand Commandery Conclave"</f>
        <v>137th Grand Commandery Conclave</v>
      </c>
      <c r="B1" s="141"/>
      <c r="C1" s="141"/>
      <c r="D1" s="141"/>
      <c r="E1" s="141"/>
      <c r="F1" s="141"/>
      <c r="G1" s="141"/>
      <c r="H1" s="141"/>
      <c r="I1" s="141"/>
    </row>
    <row r="2" spans="1:10" s="6" customFormat="1" ht="19" x14ac:dyDescent="0.25">
      <c r="A2" s="140" t="str">
        <f>'Commandery Info'!C19 &amp; ", WA"</f>
        <v>Wenatchee Masonic Center 811 N. Chelan Ave., Wenatchee, WA, WA</v>
      </c>
      <c r="B2" s="141"/>
      <c r="C2" s="141"/>
      <c r="D2" s="141"/>
      <c r="E2" s="141"/>
      <c r="F2" s="141"/>
      <c r="G2" s="141"/>
      <c r="H2" s="141"/>
      <c r="I2" s="141"/>
    </row>
    <row r="3" spans="1:10" s="6" customFormat="1" ht="19" x14ac:dyDescent="0.25">
      <c r="A3" s="140" t="s">
        <v>107</v>
      </c>
      <c r="B3" s="141"/>
      <c r="C3" s="141"/>
      <c r="D3" s="141"/>
      <c r="E3" s="141"/>
      <c r="F3" s="141"/>
      <c r="G3" s="141"/>
      <c r="H3" s="141"/>
      <c r="I3" s="141"/>
    </row>
    <row r="4" spans="1:10" s="6" customFormat="1" ht="19" x14ac:dyDescent="0.25">
      <c r="A4" s="144">
        <f>'Commandery Info'!C17</f>
        <v>45423</v>
      </c>
      <c r="B4" s="141"/>
      <c r="C4" s="141"/>
      <c r="D4" s="141"/>
      <c r="E4" s="141"/>
      <c r="F4" s="141"/>
      <c r="G4" s="141"/>
      <c r="H4" s="141"/>
      <c r="I4" s="141"/>
    </row>
    <row r="5" spans="1:10" s="6" customFormat="1" ht="16" x14ac:dyDescent="0.2">
      <c r="A5" s="142" t="str">
        <f>'Commandery Info'!B7 &amp; " Commandery No. " &amp; 'Commandery Info'!B8 &amp; "        " &amp;  'Commandery Info'!B14 &amp; ", WA"</f>
        <v xml:space="preserve"> Commandery No.         , WA</v>
      </c>
      <c r="B5" s="143"/>
      <c r="C5" s="143"/>
      <c r="D5" s="143"/>
      <c r="E5" s="143"/>
      <c r="F5" s="143"/>
      <c r="G5" s="143"/>
      <c r="H5" s="143"/>
      <c r="I5" s="143"/>
    </row>
    <row r="6" spans="1:10" s="6" customFormat="1" ht="16" x14ac:dyDescent="0.2">
      <c r="A6" s="135" t="s">
        <v>12</v>
      </c>
      <c r="B6" s="136"/>
      <c r="C6" s="136"/>
      <c r="D6" s="136"/>
      <c r="E6" s="136"/>
      <c r="F6" s="136"/>
      <c r="G6" s="136"/>
      <c r="H6" s="136"/>
      <c r="I6" s="136"/>
    </row>
    <row r="7" spans="1:10" s="13" customFormat="1" ht="16" x14ac:dyDescent="0.2">
      <c r="C7" s="14" t="s">
        <v>0</v>
      </c>
      <c r="E7" s="13" t="s">
        <v>171</v>
      </c>
    </row>
    <row r="8" spans="1:10" s="13" customFormat="1" ht="17" thickBot="1" x14ac:dyDescent="0.25"/>
    <row r="9" spans="1:10" s="13" customFormat="1" ht="17" thickBot="1" x14ac:dyDescent="0.25">
      <c r="A9" s="39" t="s">
        <v>76</v>
      </c>
      <c r="C9" s="13">
        <f>'Commandery Info'!B30</f>
        <v>0</v>
      </c>
      <c r="E9" s="139"/>
      <c r="F9" s="139"/>
      <c r="G9" s="139"/>
      <c r="H9" s="139"/>
      <c r="I9" s="15" t="s">
        <v>10</v>
      </c>
      <c r="J9" s="16"/>
    </row>
    <row r="10" spans="1:10" s="13" customFormat="1" ht="17" thickBot="1" x14ac:dyDescent="0.25">
      <c r="A10" s="39"/>
      <c r="I10" s="15"/>
    </row>
    <row r="11" spans="1:10" s="13" customFormat="1" ht="17" thickBot="1" x14ac:dyDescent="0.25">
      <c r="A11" s="39" t="s">
        <v>77</v>
      </c>
      <c r="C11" s="13">
        <f>'Commandery Info'!B31</f>
        <v>0</v>
      </c>
      <c r="E11" s="139"/>
      <c r="F11" s="139"/>
      <c r="G11" s="139"/>
      <c r="H11" s="139"/>
      <c r="I11" s="15" t="s">
        <v>10</v>
      </c>
      <c r="J11" s="16"/>
    </row>
    <row r="12" spans="1:10" s="13" customFormat="1" ht="17" thickBot="1" x14ac:dyDescent="0.25">
      <c r="A12" s="39"/>
      <c r="I12" s="15"/>
    </row>
    <row r="13" spans="1:10" s="13" customFormat="1" ht="17" thickBot="1" x14ac:dyDescent="0.25">
      <c r="A13" s="39" t="s">
        <v>78</v>
      </c>
      <c r="C13" s="13">
        <f>'Commandery Info'!B32</f>
        <v>0</v>
      </c>
      <c r="E13" s="139"/>
      <c r="F13" s="139"/>
      <c r="G13" s="139"/>
      <c r="H13" s="139"/>
      <c r="I13" s="15" t="s">
        <v>10</v>
      </c>
      <c r="J13" s="16"/>
    </row>
    <row r="14" spans="1:10" s="13" customFormat="1" ht="16" x14ac:dyDescent="0.2"/>
    <row r="15" spans="1:10" s="13" customFormat="1" ht="17" thickBot="1" x14ac:dyDescent="0.25">
      <c r="A15" s="13" t="s">
        <v>110</v>
      </c>
    </row>
    <row r="16" spans="1:10" s="13" customFormat="1" ht="17" thickBot="1" x14ac:dyDescent="0.25">
      <c r="A16" s="17" t="s">
        <v>11</v>
      </c>
      <c r="B16" s="17"/>
      <c r="C16" s="126" t="s">
        <v>108</v>
      </c>
      <c r="D16" s="137"/>
      <c r="E16" s="138"/>
      <c r="F16" s="126" t="s">
        <v>109</v>
      </c>
      <c r="G16" s="127"/>
      <c r="H16" s="127"/>
      <c r="I16" s="128"/>
    </row>
    <row r="17" spans="1:9" s="13" customFormat="1" ht="25.25" customHeight="1" x14ac:dyDescent="0.2">
      <c r="A17" s="18">
        <f>'Commandery Info'!A47</f>
        <v>0</v>
      </c>
      <c r="B17" s="18"/>
      <c r="C17" s="129">
        <f>'Commandery Info'!B47</f>
        <v>0</v>
      </c>
      <c r="D17" s="130">
        <f>'Commandery Info'!E47</f>
        <v>0</v>
      </c>
      <c r="E17" s="131">
        <f>'Commandery Info'!F47</f>
        <v>0</v>
      </c>
      <c r="F17" s="132"/>
      <c r="G17" s="133"/>
      <c r="H17" s="133"/>
      <c r="I17" s="134"/>
    </row>
    <row r="18" spans="1:9" s="13" customFormat="1" ht="25.25" customHeight="1" x14ac:dyDescent="0.2">
      <c r="A18" s="18">
        <f>'Commandery Info'!A48</f>
        <v>0</v>
      </c>
      <c r="B18" s="18"/>
      <c r="C18" s="120">
        <f>'Commandery Info'!B48</f>
        <v>0</v>
      </c>
      <c r="D18" s="121">
        <f>'Commandery Info'!E48</f>
        <v>0</v>
      </c>
      <c r="E18" s="122">
        <f>'Commandery Info'!F48</f>
        <v>0</v>
      </c>
      <c r="F18" s="123"/>
      <c r="G18" s="124"/>
      <c r="H18" s="124"/>
      <c r="I18" s="125"/>
    </row>
    <row r="19" spans="1:9" s="13" customFormat="1" ht="25.25" customHeight="1" x14ac:dyDescent="0.2">
      <c r="A19" s="18">
        <f>'Commandery Info'!A49</f>
        <v>0</v>
      </c>
      <c r="B19" s="18"/>
      <c r="C19" s="120">
        <f>'Commandery Info'!B49</f>
        <v>0</v>
      </c>
      <c r="D19" s="121">
        <f>'Commandery Info'!E49</f>
        <v>0</v>
      </c>
      <c r="E19" s="122">
        <f>'Commandery Info'!F49</f>
        <v>0</v>
      </c>
      <c r="F19" s="123"/>
      <c r="G19" s="124"/>
      <c r="H19" s="124"/>
      <c r="I19" s="125"/>
    </row>
    <row r="20" spans="1:9" s="13" customFormat="1" ht="25.25" customHeight="1" x14ac:dyDescent="0.2">
      <c r="A20" s="18">
        <f>'Commandery Info'!A50</f>
        <v>0</v>
      </c>
      <c r="B20" s="18"/>
      <c r="C20" s="120">
        <f>'Commandery Info'!B50</f>
        <v>0</v>
      </c>
      <c r="D20" s="121">
        <f>'Commandery Info'!E50</f>
        <v>0</v>
      </c>
      <c r="E20" s="122">
        <f>'Commandery Info'!F50</f>
        <v>0</v>
      </c>
      <c r="F20" s="123"/>
      <c r="G20" s="124"/>
      <c r="H20" s="124"/>
      <c r="I20" s="125"/>
    </row>
    <row r="21" spans="1:9" s="13" customFormat="1" ht="25.25" customHeight="1" x14ac:dyDescent="0.2">
      <c r="A21" s="18">
        <f>'Commandery Info'!A51</f>
        <v>0</v>
      </c>
      <c r="B21" s="18"/>
      <c r="C21" s="120">
        <f>'Commandery Info'!B51</f>
        <v>0</v>
      </c>
      <c r="D21" s="121">
        <f>'Commandery Info'!E51</f>
        <v>0</v>
      </c>
      <c r="E21" s="122">
        <f>'Commandery Info'!F51</f>
        <v>0</v>
      </c>
      <c r="F21" s="123"/>
      <c r="G21" s="124"/>
      <c r="H21" s="124"/>
      <c r="I21" s="125"/>
    </row>
    <row r="22" spans="1:9" s="13" customFormat="1" ht="25.25" customHeight="1" x14ac:dyDescent="0.2">
      <c r="A22" s="18">
        <f>'Commandery Info'!A52</f>
        <v>0</v>
      </c>
      <c r="B22" s="18"/>
      <c r="C22" s="120">
        <f>'Commandery Info'!B52</f>
        <v>0</v>
      </c>
      <c r="D22" s="121">
        <f>'Commandery Info'!E52</f>
        <v>0</v>
      </c>
      <c r="E22" s="122">
        <f>'Commandery Info'!F52</f>
        <v>0</v>
      </c>
      <c r="F22" s="123"/>
      <c r="G22" s="124"/>
      <c r="H22" s="124"/>
      <c r="I22" s="125"/>
    </row>
    <row r="23" spans="1:9" s="13" customFormat="1" ht="25.25" customHeight="1" x14ac:dyDescent="0.2">
      <c r="A23" s="18">
        <f>'Commandery Info'!A53</f>
        <v>0</v>
      </c>
      <c r="B23" s="18"/>
      <c r="C23" s="120">
        <f>'Commandery Info'!B53</f>
        <v>0</v>
      </c>
      <c r="D23" s="121">
        <f>'Commandery Info'!E53</f>
        <v>0</v>
      </c>
      <c r="E23" s="122">
        <f>'Commandery Info'!F53</f>
        <v>0</v>
      </c>
      <c r="F23" s="123"/>
      <c r="G23" s="124"/>
      <c r="H23" s="124"/>
      <c r="I23" s="125"/>
    </row>
    <row r="24" spans="1:9" s="13" customFormat="1" ht="25.25" customHeight="1" x14ac:dyDescent="0.2">
      <c r="A24" s="18">
        <f>'Commandery Info'!A54</f>
        <v>0</v>
      </c>
      <c r="B24" s="18"/>
      <c r="C24" s="120">
        <f>'Commandery Info'!B54</f>
        <v>0</v>
      </c>
      <c r="D24" s="121">
        <f>'Commandery Info'!E54</f>
        <v>0</v>
      </c>
      <c r="E24" s="122">
        <f>'Commandery Info'!F54</f>
        <v>0</v>
      </c>
      <c r="F24" s="123"/>
      <c r="G24" s="124"/>
      <c r="H24" s="124"/>
      <c r="I24" s="125"/>
    </row>
    <row r="25" spans="1:9" s="13" customFormat="1" ht="25.25" customHeight="1" x14ac:dyDescent="0.2">
      <c r="A25" s="18">
        <f>'Commandery Info'!A55</f>
        <v>0</v>
      </c>
      <c r="B25" s="18"/>
      <c r="C25" s="120">
        <f>'Commandery Info'!B55</f>
        <v>0</v>
      </c>
      <c r="D25" s="121">
        <f>'Commandery Info'!E55</f>
        <v>0</v>
      </c>
      <c r="E25" s="122">
        <f>'Commandery Info'!F55</f>
        <v>0</v>
      </c>
      <c r="F25" s="123"/>
      <c r="G25" s="124"/>
      <c r="H25" s="124"/>
      <c r="I25" s="125"/>
    </row>
    <row r="26" spans="1:9" s="13" customFormat="1" ht="25.25" customHeight="1" x14ac:dyDescent="0.2">
      <c r="A26" s="18">
        <f>'Commandery Info'!A56</f>
        <v>0</v>
      </c>
      <c r="B26" s="18"/>
      <c r="C26" s="120">
        <f>'Commandery Info'!B56</f>
        <v>0</v>
      </c>
      <c r="D26" s="121">
        <f>'Commandery Info'!E56</f>
        <v>0</v>
      </c>
      <c r="E26" s="122">
        <f>'Commandery Info'!F56</f>
        <v>0</v>
      </c>
      <c r="F26" s="123"/>
      <c r="G26" s="124"/>
      <c r="H26" s="124"/>
      <c r="I26" s="125"/>
    </row>
    <row r="27" spans="1:9" s="13" customFormat="1" ht="25.25" customHeight="1" x14ac:dyDescent="0.2">
      <c r="A27" s="18">
        <f>'Commandery Info'!A57</f>
        <v>0</v>
      </c>
      <c r="B27" s="18"/>
      <c r="C27" s="120">
        <f>'Commandery Info'!B57</f>
        <v>0</v>
      </c>
      <c r="D27" s="121">
        <f>'Commandery Info'!E57</f>
        <v>0</v>
      </c>
      <c r="E27" s="122">
        <f>'Commandery Info'!F57</f>
        <v>0</v>
      </c>
      <c r="F27" s="123"/>
      <c r="G27" s="124"/>
      <c r="H27" s="124"/>
      <c r="I27" s="125"/>
    </row>
    <row r="28" spans="1:9" s="13" customFormat="1" ht="25.25" customHeight="1" x14ac:dyDescent="0.2">
      <c r="A28" s="18">
        <f>'Commandery Info'!A58</f>
        <v>0</v>
      </c>
      <c r="B28" s="18"/>
      <c r="C28" s="120">
        <f>'Commandery Info'!B58</f>
        <v>0</v>
      </c>
      <c r="D28" s="121">
        <f>'Commandery Info'!E58</f>
        <v>0</v>
      </c>
      <c r="E28" s="122">
        <f>'Commandery Info'!F58</f>
        <v>0</v>
      </c>
      <c r="F28" s="123"/>
      <c r="G28" s="124"/>
      <c r="H28" s="124"/>
      <c r="I28" s="125"/>
    </row>
    <row r="29" spans="1:9" s="13" customFormat="1" ht="25.25" customHeight="1" x14ac:dyDescent="0.2">
      <c r="A29" s="18">
        <f>'Commandery Info'!A59</f>
        <v>0</v>
      </c>
      <c r="B29" s="18"/>
      <c r="C29" s="120">
        <f>'Commandery Info'!B59</f>
        <v>0</v>
      </c>
      <c r="D29" s="121">
        <f>'Commandery Info'!E59</f>
        <v>0</v>
      </c>
      <c r="E29" s="122">
        <f>'Commandery Info'!F59</f>
        <v>0</v>
      </c>
      <c r="F29" s="123"/>
      <c r="G29" s="124"/>
      <c r="H29" s="124"/>
      <c r="I29" s="125"/>
    </row>
    <row r="30" spans="1:9" s="13" customFormat="1" ht="25.25" customHeight="1" x14ac:dyDescent="0.2">
      <c r="A30" s="18">
        <f>'Commandery Info'!A60</f>
        <v>0</v>
      </c>
      <c r="B30" s="18"/>
      <c r="C30" s="120">
        <f>'Commandery Info'!B60</f>
        <v>0</v>
      </c>
      <c r="D30" s="121">
        <f>'Commandery Info'!E60</f>
        <v>0</v>
      </c>
      <c r="E30" s="122">
        <f>'Commandery Info'!F60</f>
        <v>0</v>
      </c>
      <c r="F30" s="123"/>
      <c r="G30" s="124"/>
      <c r="H30" s="124"/>
      <c r="I30" s="125"/>
    </row>
    <row r="31" spans="1:9" s="13" customFormat="1" ht="25.25" customHeight="1" x14ac:dyDescent="0.2">
      <c r="A31" s="18">
        <f>'Commandery Info'!A61</f>
        <v>0</v>
      </c>
      <c r="B31" s="18"/>
      <c r="C31" s="120">
        <f>'Commandery Info'!B61</f>
        <v>0</v>
      </c>
      <c r="D31" s="121">
        <f>'Commandery Info'!E61</f>
        <v>0</v>
      </c>
      <c r="E31" s="122">
        <f>'Commandery Info'!F61</f>
        <v>0</v>
      </c>
      <c r="F31" s="123"/>
      <c r="G31" s="124"/>
      <c r="H31" s="124"/>
      <c r="I31" s="125"/>
    </row>
    <row r="32" spans="1:9" s="13" customFormat="1" ht="25.25" customHeight="1" x14ac:dyDescent="0.2">
      <c r="A32" s="18">
        <f>'Commandery Info'!A62</f>
        <v>0</v>
      </c>
      <c r="B32" s="18"/>
      <c r="C32" s="120">
        <f>'Commandery Info'!B62</f>
        <v>0</v>
      </c>
      <c r="D32" s="121">
        <f>'Commandery Info'!E62</f>
        <v>0</v>
      </c>
      <c r="E32" s="122">
        <f>'Commandery Info'!F62</f>
        <v>0</v>
      </c>
      <c r="F32" s="123"/>
      <c r="G32" s="124"/>
      <c r="H32" s="124"/>
      <c r="I32" s="125"/>
    </row>
    <row r="33" spans="1:11" s="13" customFormat="1" ht="25.25" customHeight="1" x14ac:dyDescent="0.2">
      <c r="A33" s="18">
        <f>'Commandery Info'!A63</f>
        <v>0</v>
      </c>
      <c r="B33" s="18"/>
      <c r="C33" s="120">
        <f>'Commandery Info'!B63</f>
        <v>0</v>
      </c>
      <c r="D33" s="121">
        <f>'Commandery Info'!E63</f>
        <v>0</v>
      </c>
      <c r="E33" s="122">
        <f>'Commandery Info'!F63</f>
        <v>0</v>
      </c>
      <c r="F33" s="123"/>
      <c r="G33" s="124"/>
      <c r="H33" s="124"/>
      <c r="I33" s="125"/>
    </row>
    <row r="34" spans="1:11" s="13" customFormat="1" ht="25.25" customHeight="1" x14ac:dyDescent="0.2">
      <c r="A34" s="18">
        <f>'Commandery Info'!A64</f>
        <v>0</v>
      </c>
      <c r="B34" s="18"/>
      <c r="C34" s="120">
        <f>'Commandery Info'!B64</f>
        <v>0</v>
      </c>
      <c r="D34" s="121">
        <f>'Commandery Info'!E64</f>
        <v>0</v>
      </c>
      <c r="E34" s="122">
        <f>'Commandery Info'!F64</f>
        <v>0</v>
      </c>
      <c r="F34" s="123"/>
      <c r="G34" s="124"/>
      <c r="H34" s="124"/>
      <c r="I34" s="125"/>
    </row>
    <row r="35" spans="1:11" s="13" customFormat="1" ht="25.25" customHeight="1" x14ac:dyDescent="0.2">
      <c r="A35" s="18">
        <f>'Commandery Info'!A65</f>
        <v>0</v>
      </c>
      <c r="B35" s="18"/>
      <c r="C35" s="120">
        <f>'Commandery Info'!B65</f>
        <v>0</v>
      </c>
      <c r="D35" s="121">
        <f>'Commandery Info'!E65</f>
        <v>0</v>
      </c>
      <c r="E35" s="122">
        <f>'Commandery Info'!F65</f>
        <v>0</v>
      </c>
      <c r="F35" s="123"/>
      <c r="G35" s="124"/>
      <c r="H35" s="124"/>
      <c r="I35" s="125"/>
    </row>
    <row r="36" spans="1:11" s="13" customFormat="1" ht="25.25" customHeight="1" x14ac:dyDescent="0.2">
      <c r="A36" s="18">
        <f>'Commandery Info'!A66</f>
        <v>0</v>
      </c>
      <c r="B36" s="18"/>
      <c r="C36" s="120">
        <f>'Commandery Info'!B66</f>
        <v>0</v>
      </c>
      <c r="D36" s="121">
        <f>'Commandery Info'!E66</f>
        <v>0</v>
      </c>
      <c r="E36" s="122">
        <f>'Commandery Info'!F66</f>
        <v>0</v>
      </c>
      <c r="F36" s="123"/>
      <c r="G36" s="124"/>
      <c r="H36" s="124"/>
      <c r="I36" s="125"/>
    </row>
    <row r="37" spans="1:11" s="13" customFormat="1" ht="25.25" customHeight="1" x14ac:dyDescent="0.2">
      <c r="A37" s="18">
        <f>'Commandery Info'!A67</f>
        <v>0</v>
      </c>
      <c r="B37" s="18"/>
      <c r="C37" s="120">
        <f>'Commandery Info'!B67</f>
        <v>0</v>
      </c>
      <c r="D37" s="121">
        <f>'Commandery Info'!E67</f>
        <v>0</v>
      </c>
      <c r="E37" s="122">
        <f>'Commandery Info'!F67</f>
        <v>0</v>
      </c>
      <c r="F37" s="123"/>
      <c r="G37" s="124"/>
      <c r="H37" s="124"/>
      <c r="I37" s="125"/>
    </row>
    <row r="38" spans="1:11" s="13" customFormat="1" ht="25.25" customHeight="1" x14ac:dyDescent="0.2">
      <c r="A38" s="18">
        <f>'Commandery Info'!A68</f>
        <v>0</v>
      </c>
      <c r="B38" s="18"/>
      <c r="C38" s="120">
        <f>'Commandery Info'!B68</f>
        <v>0</v>
      </c>
      <c r="D38" s="121">
        <f>'Commandery Info'!E68</f>
        <v>0</v>
      </c>
      <c r="E38" s="122">
        <f>'Commandery Info'!F68</f>
        <v>0</v>
      </c>
      <c r="F38" s="123"/>
      <c r="G38" s="124"/>
      <c r="H38" s="124"/>
      <c r="I38" s="125"/>
    </row>
    <row r="39" spans="1:11" s="13" customFormat="1" ht="25.25" customHeight="1" x14ac:dyDescent="0.2">
      <c r="A39" s="18">
        <f>'Commandery Info'!A69</f>
        <v>0</v>
      </c>
      <c r="B39" s="18"/>
      <c r="C39" s="120">
        <f>'Commandery Info'!B69</f>
        <v>0</v>
      </c>
      <c r="D39" s="121">
        <f>'Commandery Info'!E69</f>
        <v>0</v>
      </c>
      <c r="E39" s="122">
        <f>'Commandery Info'!F69</f>
        <v>0</v>
      </c>
      <c r="F39" s="123"/>
      <c r="G39" s="124"/>
      <c r="H39" s="124"/>
      <c r="I39" s="125"/>
    </row>
    <row r="40" spans="1:11" s="13" customFormat="1" ht="25.25" customHeight="1" x14ac:dyDescent="0.2">
      <c r="A40" s="18">
        <f>'Commandery Info'!A70</f>
        <v>0</v>
      </c>
      <c r="B40" s="18"/>
      <c r="C40" s="120">
        <f>'Commandery Info'!B70</f>
        <v>0</v>
      </c>
      <c r="D40" s="121">
        <f>'Commandery Info'!E70</f>
        <v>0</v>
      </c>
      <c r="E40" s="122">
        <f>'Commandery Info'!F70</f>
        <v>0</v>
      </c>
      <c r="F40" s="123"/>
      <c r="G40" s="124"/>
      <c r="H40" s="124"/>
      <c r="I40" s="125"/>
    </row>
    <row r="41" spans="1:11" ht="16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 ht="16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ht="16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</sheetData>
  <sheetProtection algorithmName="SHA-512" hashValue="N8SdS+87ZzOCbFx7bzsuzT9TJ1L+sH5ssfEMNJTu2O53DfRix+H99+A/PuH5baR/Zt81dhgM9bVlkkXcgFnfFg==" saltValue="nDVD3tpUjPKjV4IsykPN7Q==" spinCount="100000" sheet="1" scenarios="1" selectLockedCells="1" selectUnlockedCells="1"/>
  <mergeCells count="59">
    <mergeCell ref="A1:I1"/>
    <mergeCell ref="A3:I3"/>
    <mergeCell ref="A5:I5"/>
    <mergeCell ref="E9:H9"/>
    <mergeCell ref="E11:H11"/>
    <mergeCell ref="A2:I2"/>
    <mergeCell ref="A4:I4"/>
    <mergeCell ref="F16:I16"/>
    <mergeCell ref="C17:E17"/>
    <mergeCell ref="F17:I17"/>
    <mergeCell ref="A6:I6"/>
    <mergeCell ref="C18:E18"/>
    <mergeCell ref="F18:I18"/>
    <mergeCell ref="C16:E16"/>
    <mergeCell ref="E13:H13"/>
    <mergeCell ref="C19:E19"/>
    <mergeCell ref="F19:I19"/>
    <mergeCell ref="C20:E20"/>
    <mergeCell ref="F20:I20"/>
    <mergeCell ref="C21:E21"/>
    <mergeCell ref="F21:I21"/>
    <mergeCell ref="C22:E22"/>
    <mergeCell ref="F22:I22"/>
    <mergeCell ref="C23:E23"/>
    <mergeCell ref="F23:I23"/>
    <mergeCell ref="C24:E24"/>
    <mergeCell ref="F24:I24"/>
    <mergeCell ref="C25:E25"/>
    <mergeCell ref="F25:I25"/>
    <mergeCell ref="C26:E26"/>
    <mergeCell ref="F26:I26"/>
    <mergeCell ref="C27:E27"/>
    <mergeCell ref="F27:I27"/>
    <mergeCell ref="C28:E28"/>
    <mergeCell ref="F28:I28"/>
    <mergeCell ref="C29:E29"/>
    <mergeCell ref="F29:I29"/>
    <mergeCell ref="C30:E30"/>
    <mergeCell ref="F30:I30"/>
    <mergeCell ref="C31:E31"/>
    <mergeCell ref="F31:I31"/>
    <mergeCell ref="C32:E32"/>
    <mergeCell ref="F32:I32"/>
    <mergeCell ref="C33:E33"/>
    <mergeCell ref="F33:I33"/>
    <mergeCell ref="C34:E34"/>
    <mergeCell ref="C40:E40"/>
    <mergeCell ref="F40:I40"/>
    <mergeCell ref="C37:E37"/>
    <mergeCell ref="F37:I37"/>
    <mergeCell ref="C38:E38"/>
    <mergeCell ref="F38:I38"/>
    <mergeCell ref="C39:E39"/>
    <mergeCell ref="F39:I39"/>
    <mergeCell ref="F34:I34"/>
    <mergeCell ref="C35:E35"/>
    <mergeCell ref="F35:I35"/>
    <mergeCell ref="C36:E36"/>
    <mergeCell ref="F36:I36"/>
  </mergeCells>
  <pageMargins left="0.7" right="0.7" top="0.75" bottom="0.75" header="0.3" footer="0.3"/>
  <pageSetup scale="75" fitToWidth="0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Commandery Info</vt:lpstr>
      <vt:lpstr>Annual Report Commandery</vt:lpstr>
      <vt:lpstr>Proxy Sign In Sheet</vt:lpstr>
      <vt:lpstr>'Annual Report Commandery'!Print_Area</vt:lpstr>
      <vt:lpstr>'Commandery Info'!Print_Area</vt:lpstr>
      <vt:lpstr>'Proxy Sign In Sheet'!Print_Area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David Aponte</cp:lastModifiedBy>
  <cp:lastPrinted>2020-12-18T21:50:00Z</cp:lastPrinted>
  <dcterms:created xsi:type="dcterms:W3CDTF">2013-01-19T19:34:09Z</dcterms:created>
  <dcterms:modified xsi:type="dcterms:W3CDTF">2023-12-17T06:48:22Z</dcterms:modified>
</cp:coreProperties>
</file>